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10.25.31.193\backup-nas\総務課\財政係\財政係\65 財政状況資料集（財政分析表（総務省)）\R7(R6分）\"/>
    </mc:Choice>
  </mc:AlternateContent>
  <xr:revisionPtr revIDLastSave="0" documentId="13_ncr:1_{89DF6517-67D7-4018-9D20-D669B660D34F}"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<sst xmlns="http://schemas.openxmlformats.org/spreadsheetml/2006/main" count="1079" uniqueCount="561">
  <si>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</si>
  <si>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</si>
  <si>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</si>
  <si>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</si>
  <si>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</si>
  <si>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</si>
  <si>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</si>
  <si>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</si>
  <si>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</si>
  <si>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</si>
  <si>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</si>
  <si>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</si>
  <si>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</si>
  <si>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</si>
  <si>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</si>
  <si>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</si>
  <si>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</si>
  <si>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</si>
  <si>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</si>
  <si>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</si>
  <si>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</si>
  <si>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</si>
  <si>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</si>
  <si>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</si>
  <si>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</si>
  <si>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</si>
  <si>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</si>
  <si>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</si>
  <si>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</si>
  <si>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</si>
  <si>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</si>
  <si>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</si>
  <si>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</si>
  <si>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</si>
  <si>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</si>
  <si>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</si>
  <si>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</si>
  <si>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</si>
  <si>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</si>
  <si>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</si>
  <si>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</si>
  <si>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</si>
  <si>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</si>
  <si>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</si>
  <si>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</si>
  <si>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</si>
  <si>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</si>
  <si>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</si>
  <si>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</si>
  <si>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</si>
  <si>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</si>
  <si>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</si>
  <si>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</si>
  <si>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</si>
  <si>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</si>
  <si>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</si>
  <si>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</si>
  <si>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</si>
  <si>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</si>
  <si>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</si>
  <si>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</si>
  <si>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</si>
  <si>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</si>
  <si>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</si>
  <si>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</si>
  <si>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</si>
  <si>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</si>
  <si>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</si>
  <si>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</si>
  <si>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</si>
  <si>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</si>
  <si>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</si>
  <si>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</si>
  <si>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</si>
  <si>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</si>
  <si>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</si>
  <si>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</si>
  <si>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</si>
  <si>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</si>
  <si>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</si>
  <si>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</si>
  <si>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</si>
  <si>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</si>
  <si>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</si>
  <si>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</si>
  <si>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</si>
  <si>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</si>
  <si>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</si>
  <si>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</si>
  <si>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</si>
  <si>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</si>
  <si>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</si>
  <si>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</si>
  <si>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</si>
  <si>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</si>
  <si>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</si>
  <si>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</si>
  <si>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</si>
  <si>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</si>
  <si>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</si>
  <si>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</si>
  <si>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</si>
  <si>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</si>
  <si>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</si>
  <si>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</si>
  <si>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</si>
  <si>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</si>
  <si>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</si>
  <si>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</si>
  <si>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</si>
  <si>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</si>
  <si>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</si>
  <si>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</si>
  <si>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</si>
  <si>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</si>
  <si>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</si>
  <si>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</si>
  <si>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</si>
  <si>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</si>
  <si>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</si>
  <si>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</si>
  <si>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</si>
  <si>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</si>
  <si>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</si>
  <si>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</si>
  <si>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</si>
  <si>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</si>
  <si>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</si>
  <si>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</si>
  <si>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</si>
  <si>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</si>
  <si>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</si>
  <si>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</si>
  <si>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</si>
  <si>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</si>
  <si>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</si>
  <si>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</si>
  <si>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</si>
  <si>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</si>
  <si>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</si>
  <si>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</si>
  <si>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</si>
  <si>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</si>
  <si>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</si>
  <si>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</si>
  <si>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</si>
  <si>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</si>
  <si>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</si>
  <si>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</si>
  <si>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</si>
  <si>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</si>
  <si>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</si>
  <si>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</si>
  <si>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</si>
  <si>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</si>
  <si>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</si>
  <si>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</si>
  <si>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</si>
  <si>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</si>
  <si>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</si>
  <si>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</si>
  <si>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</si>
  <si>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</si>
  <si>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</si>
  <si>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</si>
  <si>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</si>
  <si>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</si>
  <si>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</si>
  <si>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</si>
  <si>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</si>
  <si>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</si>
  <si>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</si>
  <si>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</si>
  <si>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</si>
  <si>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</si>
  <si>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</si>
  <si>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</si>
  <si>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</si>
  <si>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</si>
  <si>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</si>
  <si>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</si>
  <si>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</si>
  <si>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</si>
  <si>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</si>
  <si>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</si>
  <si>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</si>
  <si>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</si>
  <si>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</si>
  <si>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</si>
  <si>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</si>
  <si>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</si>
  <si>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</si>
  <si>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</si>
  <si>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</si>
  <si>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</si>
  <si>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</si>
  <si>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</si>
  <si>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</si>
  <si>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</si>
  <si>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</si>
  <si>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</si>
  <si>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</si>
  <si>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</si>
  <si>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</si>
  <si>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</si>
  <si>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</si>
  <si>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</si>
  <si>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</si>
  <si>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</si>
  <si>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</si>
  <si>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</si>
  <si>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</si>
  <si>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</si>
  <si>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</si>
  <si>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</si>
  <si>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</si>
  <si>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</si>
  <si>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</si>
  <si>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</si>
  <si>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</si>
  <si>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</si>
  <si>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</si>
  <si>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</si>
  <si>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</si>
  <si>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</si>
  <si>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</si>
  <si>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</si>
  <si>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</si>
  <si>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</si>
  <si>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</si>
  <si>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</si>
  <si>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</si>
  <si>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</si>
  <si>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</si>
  <si>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</si>
  <si>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</si>
  <si>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</si>
  <si>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</si>
  <si>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</si>
  <si>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</si>
  <si>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</si>
  <si>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</si>
  <si>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</si>
  <si>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</si>
  <si>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</si>
  <si>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</si>
  <si>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</si>
  <si>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</si>
  <si>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</si>
  <si>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</si>
  <si>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</si>
  <si>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</si>
  <si>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</si>
  <si>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</si>
  <si>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</si>
  <si>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</si>
  <si>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</si>
  <si>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</si>
  <si>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</si>
  <si>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</si>
  <si>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</si>
  <si>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</si>
  <si>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</si>
  <si>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</si>
  <si>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</si>
  <si>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</si>
  <si>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</si>
  <si>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</si>
  <si>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</si>
  <si>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</si>
  <si>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</si>
  <si>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</si>
  <si>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</si>
  <si>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</si>
  <si>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</si>
  <si>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</si>
  <si>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</si>
  <si>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</si>
  <si>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</si>
  <si>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</si>
  <si>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</si>
  <si>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</si>
  <si>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</si>
  <si>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</si>
  <si>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</si>
  <si>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</si>
  <si>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</si>
  <si>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</si>
  <si>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</si>
  <si>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</si>
  <si>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</si>
  <si>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</si>
  <si>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</si>
  <si>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</si>
  <si>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</si>
  <si>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</si>
  <si>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</si>
  <si>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</si>
  <si>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</si>
  <si>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</si>
  <si>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</si>
  <si>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</si>
  <si>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</si>
  <si>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</si>
  <si>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</si>
  <si>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</si>
  <si>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</si>
  <si>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</si>
  <si>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</si>
  <si>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</si>
  <si>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</si>
  <si>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</si>
  <si>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</si>
  <si>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</si>
  <si>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</si>
  <si>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</si>
  <si>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</si>
  <si>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</si>
  <si>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</si>
  <si>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</si>
  <si>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</si>
  <si>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</si>
  <si>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</si>
  <si>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</si>
  <si>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</si>
  <si>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</si>
  <si>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</si>
  <si>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</si>
  <si>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</si>
  <si>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</si>
  <si>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</si>
  <si>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</si>
  <si>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</si>
  <si>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</si>
  <si>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</si>
  <si>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</si>
  <si>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</si>
  <si>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</si>
  <si>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</si>
  <si>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</si>
  <si>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</si>
  <si>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</si>
  <si>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</si>
  <si>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</si>
  <si>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</si>
  <si>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</si>
  <si>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</si>
  <si>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</si>
  <si>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</si>
  <si>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</si>
  <si>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</si>
  <si>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</si>
  <si>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</si>
  <si>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</si>
  <si>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</si>
  <si>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</si>
  <si>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</si>
  <si>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</si>
  <si>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</si>
  <si>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</si>
  <si>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</si>
  <si>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</si>
  <si>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</si>
  <si>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</si>
  <si>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</si>
  <si>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</si>
  <si>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</si>
  <si>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</si>
  <si>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</si>
  <si>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</si>
  <si>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</si>
  <si>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</si>
  <si>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</si>
  <si>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</si>
  <si>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</si>
  <si>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</si>
  <si>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</si>
  <si>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</si>
  <si>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</si>
  <si>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</si>
  <si>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</si>
  <si>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</si>
  <si>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</si>
  <si>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</si>
  <si>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</si>
  <si>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</si>
  <si>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</si>
  <si>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</si>
  <si>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</si>
  <si>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</si>
  <si>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</si>
  <si>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</si>
  <si>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</si>
  <si>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</si>
  <si>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</si>
  <si>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</si>
  <si>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</si>
  <si>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</si>
  <si>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</si>
  <si>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</si>
  <si>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</si>
  <si>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</si>
  <si>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</si>
  <si>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</si>
  <si>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</si>
  <si>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</si>
  <si>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</si>
  <si>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</si>
  <si>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</si>
  <si>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</si>
  <si>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</si>
  <si>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</si>
  <si>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</si>
  <si>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</si>
  <si>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</si>
  <si>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</si>
  <si>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</si>
  <si>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</si>
  <si>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</si>
  <si>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</si>
  <si>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</si>
  <si>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</si>
  <si>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</si>
  <si>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</si>
  <si>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</si>
  <si>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</si>
  <si>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</si>
  <si>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</si>
  <si>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</si>
  <si>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</si>
  <si>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</si>
  <si>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</si>
  <si>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</si>
  <si>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</si>
  <si>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</si>
  <si>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</si>
  <si>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</si>
  <si>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</si>
  <si>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</si>
  <si>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</si>
  <si>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</si>
  <si>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</si>
  <si>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</si>
  <si>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</si>
  <si>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</si>
  <si>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</si>
  <si>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</si>
  <si>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</si>
  <si>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</si>
  <si>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</si>
  <si>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</si>
  <si>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</si>
  <si>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</si>
  <si>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</si>
  <si>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</si>
  <si>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</si>
  <si>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</si>
  <si>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</si>
  <si>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</si>
  <si>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</si>
  <si>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</si>
  <si>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</si>
  <si>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</si>
  <si>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</si>
  <si>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</si>
  <si>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</si>
  <si>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</si>
  <si>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</si>
  <si>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</si>
  <si>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</si>
  <si>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</si>
  <si>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</si>
  <si>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</si>
  <si>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</si>
  <si>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</si>
  <si>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</si>
  <si>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</si>
  <si>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</si>
  <si>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</si>
  <si>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</si>
  <si>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</si>
  <si>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</si>
  <si>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</si>
  <si>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</si>
  <si>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</si>
  <si>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</si>
  <si>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</si>
  <si>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</si>
  <si>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</si>
  <si>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</si>
  <si>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</si>
  <si>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</si>
  <si>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</si>
  <si>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</si>
  <si>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</si>
  <si>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</si>
  <si>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</si>
  <si>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</si>
  <si>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</si>
  <si>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</si>
  <si>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</si>
  <si>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</si>
  <si>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</si>
  <si>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</si>
  <si>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</si>
  <si>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</si>
  <si>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</si>
  <si>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</si>
  <si>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</si>
  <si>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</si>
  <si>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</si>
  <si>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</si>
  <si>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</si>
  <si>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</si>
  <si>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</si>
  <si>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</si>
  <si>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</si>
  <si>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</si>
  <si>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</si>
  <si>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</si>
  <si>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</si>
  <si>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</si>
  <si>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</si>
  <si>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</si>
  <si>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</si>
  <si>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</si>
  <si>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</si>
  <si>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</si>
  <si>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</si>
  <si>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6.24</t>
  </si>
  <si>
    <t>▲ 2.47</t>
  </si>
  <si>
    <t>▲ 1.91</t>
  </si>
  <si>
    <t>上水道事業会計</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</si>
  <si>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</si>
  <si>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</si>
  <si>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</si>
  <si>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</si>
  <si>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</si>
  <si>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</si>
  <si>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</si>
  <si>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</si>
  <si>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</si>
  <si>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</si>
  <si>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</si>
  <si>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</si>
  <si>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公有施設等整備基金</t>
    <rPh sb="0" eb="4">
      <t>コウユウシセツ</t>
    </rPh>
    <rPh sb="4" eb="5">
      <t>トウ</t>
    </rPh>
    <rPh sb="5" eb="9">
      <t>セイビキキン</t>
    </rPh>
    <phoneticPr fontId="5"/>
  </si>
  <si>
    <t>福祉基金</t>
    <rPh sb="0" eb="4">
      <t>フクシキキン</t>
    </rPh>
    <phoneticPr fontId="2"/>
  </si>
  <si>
    <t>振興基金</t>
    <rPh sb="0" eb="4">
      <t>シンコウキキン</t>
    </rPh>
    <phoneticPr fontId="2"/>
  </si>
  <si>
    <t>ふるさと応援基金</t>
    <rPh sb="4" eb="8">
      <t>オウエンキキン</t>
    </rPh>
    <phoneticPr fontId="2"/>
  </si>
  <si>
    <t>森林環境譲与税基金</t>
    <rPh sb="0" eb="6">
      <t>シンリンカンキョウジョウヨ</t>
    </rPh>
    <rPh sb="6" eb="7">
      <t>ゼイ</t>
    </rPh>
    <rPh sb="7" eb="9">
      <t>キキン</t>
    </rPh>
    <phoneticPr fontId="2"/>
  </si>
  <si>
    <t>東白衛生組合</t>
    <rPh sb="0" eb="2">
      <t>トウハク</t>
    </rPh>
    <rPh sb="2" eb="6">
      <t>エイセイクミアイ</t>
    </rPh>
    <phoneticPr fontId="2"/>
  </si>
  <si>
    <t>白河地方広域市町村圏整備組合　一般会計</t>
    <rPh sb="0" eb="4">
      <t>シラカワチホウ</t>
    </rPh>
    <rPh sb="4" eb="9">
      <t>コウイキシチョウソン</t>
    </rPh>
    <rPh sb="9" eb="10">
      <t>ケン</t>
    </rPh>
    <rPh sb="10" eb="14">
      <t>セイビクミアイ</t>
    </rPh>
    <rPh sb="15" eb="19">
      <t>イッパンカイケイ</t>
    </rPh>
    <phoneticPr fontId="2"/>
  </si>
  <si>
    <t>福島県市町村総合事務組合　一般会計</t>
    <rPh sb="0" eb="3">
      <t>フクシマケン</t>
    </rPh>
    <rPh sb="3" eb="8">
      <t>シチョウソンソウゴウ</t>
    </rPh>
    <rPh sb="8" eb="12">
      <t>ジムクミアイ</t>
    </rPh>
    <rPh sb="13" eb="17">
      <t>イッパンカイケイ</t>
    </rPh>
    <phoneticPr fontId="2"/>
  </si>
  <si>
    <t>福島県市町村総合事務組合　消防補償等特別会計</t>
    <rPh sb="0" eb="3">
      <t>フクシマケン</t>
    </rPh>
    <rPh sb="3" eb="8">
      <t>シチョウソンソウゴウ</t>
    </rPh>
    <rPh sb="8" eb="12">
      <t>ジムクミアイ</t>
    </rPh>
    <rPh sb="13" eb="18">
      <t>ショウボウホショウトウ</t>
    </rPh>
    <rPh sb="18" eb="22">
      <t>トクベツカイケイ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</si>
  <si>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</si>
  <si>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</si>
  <si>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23">
      <t>カンリトクベツカイケイ</t>
    </rPh>
    <phoneticPr fontId="2"/>
  </si>
  <si>
    <t>福島県後期高齢者医療広域連合　一般会計</t>
    <rPh sb="0" eb="3">
      <t>フクシマケン</t>
    </rPh>
    <rPh sb="3" eb="10">
      <t>コウキコウレイシャイリョウ</t>
    </rPh>
    <rPh sb="10" eb="14">
      <t>コウイキレンゴウ</t>
    </rPh>
    <rPh sb="15" eb="19">
      <t>イッパンカイケイ</t>
    </rPh>
    <phoneticPr fontId="2"/>
  </si>
  <si>
    <t>福島県後期高齢者医療広域連合　後期高齢者医療特別会計</t>
    <rPh sb="0" eb="3">
      <t>フクシマケン</t>
    </rPh>
    <rPh sb="3" eb="10">
      <t>コウキコウレイシャイリョウ</t>
    </rPh>
    <rPh sb="10" eb="14">
      <t>コウイキレンゴウ</t>
    </rPh>
    <rPh sb="15" eb="22">
      <t>コウキコウレイシャイリョウ</t>
    </rPh>
    <rPh sb="22" eb="26">
      <t>トクベツカイケイ</t>
    </rPh>
    <phoneticPr fontId="2"/>
  </si>
  <si>
    <t>白河地方土地開発公社</t>
    <rPh sb="0" eb="4">
      <t>シラカワチホウ</t>
    </rPh>
    <rPh sb="4" eb="10">
      <t>トチカイハツコウシャ</t>
    </rPh>
    <phoneticPr fontId="2"/>
  </si>
  <si>
    <t>塙町振興公社</t>
    <rPh sb="0" eb="6">
      <t>ハナワマチシンコウコウシャ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</si>
</sst>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4475-4041-8A20-1E6298E4A4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107773</c:v>
                </c:pt>
                <c:pt idx="1">
                  <c:v>190811</c:v>
                </c:pt>
                <c:pt idx="2">
                  <c:v>187899</c:v>
                </c:pt>
                <c:pt idx="3">
                  <c:v>200877</c:v>
                </c:pt>
                <c:pt idx="4">
                  <c:v>126965</c:v>
                </c:pt>
              </c:numCache>
            </c:numRef>
          </c:val>
          <c:smooth val="0"/>
          <c:extLst>
            <c:ext xmlns:c16="http://schemas.microsoft.com/office/drawing/2014/chart" uri="{C3380CC4-5D6E-409C-BE32-E72D297353CC}">
              <c16:uniqueId val="{00000001-4475-4041-8A20-1E6298E4A4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3.59</c:v>
                </c:pt>
                <c:pt idx="1">
                  <c:v>3.45</c:v>
                </c:pt>
                <c:pt idx="2">
                  <c:v>5.05</c:v>
                </c:pt>
                <c:pt idx="3">
                  <c:v>4.96</c:v>
                </c:pt>
                <c:pt idx="4">
                  <c:v>4.34</c:v>
                </c:pt>
              </c:numCache>
            </c:numRef>
          </c:val>
          <c:extLst>
            <c:ext xmlns:c16="http://schemas.microsoft.com/office/drawing/2014/chart" uri="{C3380CC4-5D6E-409C-BE32-E72D297353CC}">
              <c16:uniqueId val="{00000000-E216-4913-9D34-E5861DD76B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26.54</c:v>
                </c:pt>
                <c:pt idx="1">
                  <c:v>27</c:v>
                </c:pt>
                <c:pt idx="2">
                  <c:v>29.17</c:v>
                </c:pt>
                <c:pt idx="3">
                  <c:v>26.68</c:v>
                </c:pt>
                <c:pt idx="4">
                  <c:v>24.95</c:v>
                </c:pt>
              </c:numCache>
            </c:numRef>
          </c:val>
          <c:extLst>
            <c:ext xmlns:c16="http://schemas.microsoft.com/office/drawing/2014/chart" uri="{C3380CC4-5D6E-409C-BE32-E72D297353CC}">
              <c16:uniqueId val="{00000001-E216-4913-9D34-E5861DD76B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-6.24</c:v>
                </c:pt>
                <c:pt idx="1">
                  <c:v>1.74</c:v>
                </c:pt>
                <c:pt idx="2">
                  <c:v>3.31</c:v>
                </c:pt>
                <c:pt idx="3">
                  <c:v>-2.4700000000000002</c:v>
                </c:pt>
                <c:pt idx="4">
                  <c:v>-1.91</c:v>
                </c:pt>
              </c:numCache>
            </c:numRef>
          </c:val>
          <c:smooth val="0"/>
          <c:extLst>
            <c:ext xmlns:c16="http://schemas.microsoft.com/office/drawing/2014/chart" uri="{C3380CC4-5D6E-409C-BE32-E72D297353CC}">
              <c16:uniqueId val="{00000002-E216-4913-9D34-E5861DD76B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7.84</c:v>
                </c:pt>
                <c:pt idx="2">
                  <c:v>#N/A</c:v>
                </c:pt>
                <c:pt idx="3">
                  <c:v>8.08</c:v>
                </c:pt>
                <c:pt idx="4">
                  <c:v>#N/A</c:v>
                </c:pt>
                <c:pt idx="5">
                  <c:v>8.15</c:v>
                </c:pt>
                <c:pt idx="6">
                  <c:v>#N/A</c:v>
                </c:pt>
                <c:pt idx="7">
                  <c:v>8.76</c:v>
                </c:pt>
                <c:pt idx="8">
                  <c:v>0</c:v>
                </c:pt>
                <c:pt idx="9">
                  <c:v>0</c:v>
                </c:pt>
              </c:numCache>
            </c:numRef>
          </c:val>
          <c:extLst>
            <c:ext xmlns:c16="http://schemas.microsoft.com/office/drawing/2014/chart" uri="{C3380CC4-5D6E-409C-BE32-E72D297353CC}">
              <c16:uniqueId val="{00000000-FCEF-477C-A6A1-1A9CB7DDA5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EF-477C-A6A1-1A9CB7DDA5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CEF-477C-A6A1-1A9CB7DDA5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CEF-477C-A6A1-1A9CB7DDA56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CEF-477C-A6A1-1A9CB7DDA56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0.94</c:v>
                </c:pt>
                <c:pt idx="2">
                  <c:v>#N/A</c:v>
                </c:pt>
                <c:pt idx="3">
                  <c:v>0.76</c:v>
                </c:pt>
                <c:pt idx="4">
                  <c:v>#N/A</c:v>
                </c:pt>
                <c:pt idx="5">
                  <c:v>0.94</c:v>
                </c:pt>
                <c:pt idx="6">
                  <c:v>#N/A</c:v>
                </c:pt>
                <c:pt idx="7">
                  <c:v>0.27</c:v>
                </c:pt>
                <c:pt idx="8">
                  <c:v>#N/A</c:v>
                </c:pt>
                <c:pt idx="9">
                  <c:v>0.53</c:v>
                </c:pt>
              </c:numCache>
            </c:numRef>
          </c:val>
          <c:extLst>
            <c:ext xmlns:c16="http://schemas.microsoft.com/office/drawing/2014/chart" uri="{C3380CC4-5D6E-409C-BE32-E72D297353CC}">
              <c16:uniqueId val="{00000005-FCEF-477C-A6A1-1A9CB7DDA56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6-FCEF-477C-A6A1-1A9CB7DDA56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0.63</c:v>
                </c:pt>
                <c:pt idx="2">
                  <c:v>#N/A</c:v>
                </c:pt>
                <c:pt idx="3">
                  <c:v>1.07</c:v>
                </c:pt>
                <c:pt idx="4">
                  <c:v>#N/A</c:v>
                </c:pt>
                <c:pt idx="5">
                  <c:v>1.99</c:v>
                </c:pt>
                <c:pt idx="6">
                  <c:v>#N/A</c:v>
                </c:pt>
                <c:pt idx="7">
                  <c:v>2.5499999999999998</c:v>
                </c:pt>
                <c:pt idx="8">
                  <c:v>#N/A</c:v>
                </c:pt>
                <c:pt idx="9">
                  <c:v>2.91</c:v>
                </c:pt>
              </c:numCache>
            </c:numRef>
          </c:val>
          <c:extLst>
            <c:ext xmlns:c16="http://schemas.microsoft.com/office/drawing/2014/chart" uri="{C3380CC4-5D6E-409C-BE32-E72D297353CC}">
              <c16:uniqueId val="{00000007-FCEF-477C-A6A1-1A9CB7DDA5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3.59</c:v>
                </c:pt>
                <c:pt idx="2">
                  <c:v>#N/A</c:v>
                </c:pt>
                <c:pt idx="3">
                  <c:v>3.44</c:v>
                </c:pt>
                <c:pt idx="4">
                  <c:v>#N/A</c:v>
                </c:pt>
                <c:pt idx="5">
                  <c:v>5.05</c:v>
                </c:pt>
                <c:pt idx="6">
                  <c:v>#N/A</c:v>
                </c:pt>
                <c:pt idx="7">
                  <c:v>4.95</c:v>
                </c:pt>
                <c:pt idx="8">
                  <c:v>#N/A</c:v>
                </c:pt>
                <c:pt idx="9">
                  <c:v>4.33</c:v>
                </c:pt>
              </c:numCache>
            </c:numRef>
          </c:val>
          <c:extLst>
            <c:ext xmlns:c16="http://schemas.microsoft.com/office/drawing/2014/chart" uri="{C3380CC4-5D6E-409C-BE32-E72D297353CC}">
              <c16:uniqueId val="{00000008-FCEF-477C-A6A1-1A9CB7DDA56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7.94</c:v>
                </c:pt>
              </c:numCache>
            </c:numRef>
          </c:val>
          <c:extLst>
            <c:ext xmlns:c16="http://schemas.microsoft.com/office/drawing/2014/chart" uri="{C3380CC4-5D6E-409C-BE32-E72D297353CC}">
              <c16:uniqueId val="{00000009-FCEF-477C-A6A1-1A9CB7DDA5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629</c:v>
                </c:pt>
                <c:pt idx="5">
                  <c:v>615</c:v>
                </c:pt>
                <c:pt idx="8">
                  <c:v>614</c:v>
                </c:pt>
                <c:pt idx="11">
                  <c:v>616</c:v>
                </c:pt>
                <c:pt idx="14">
                  <c:v>597</c:v>
                </c:pt>
              </c:numCache>
            </c:numRef>
          </c:val>
          <c:extLst>
            <c:ext xmlns:c16="http://schemas.microsoft.com/office/drawing/2014/chart" uri="{C3380CC4-5D6E-409C-BE32-E72D297353CC}">
              <c16:uniqueId val="{00000000-8D31-4EF4-B912-BBE2D4F8A2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31-4EF4-B912-BBE2D4F8A2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31-4EF4-B912-BBE2D4F8A2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33</c:v>
                </c:pt>
                <c:pt idx="6">
                  <c:v>42</c:v>
                </c:pt>
                <c:pt idx="9">
                  <c:v>41</c:v>
                </c:pt>
                <c:pt idx="12">
                  <c:v>61</c:v>
                </c:pt>
              </c:numCache>
            </c:numRef>
          </c:val>
          <c:extLst>
            <c:ext xmlns:c16="http://schemas.microsoft.com/office/drawing/2014/chart" uri="{C3380CC4-5D6E-409C-BE32-E72D297353CC}">
              <c16:uniqueId val="{00000003-8D31-4EF4-B912-BBE2D4F8A2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223</c:v>
                </c:pt>
                <c:pt idx="3">
                  <c:v>215</c:v>
                </c:pt>
                <c:pt idx="6">
                  <c:v>220</c:v>
                </c:pt>
                <c:pt idx="9">
                  <c:v>216</c:v>
                </c:pt>
                <c:pt idx="12">
                  <c:v>203</c:v>
                </c:pt>
              </c:numCache>
            </c:numRef>
          </c:val>
          <c:extLst>
            <c:ext xmlns:c16="http://schemas.microsoft.com/office/drawing/2014/chart" uri="{C3380CC4-5D6E-409C-BE32-E72D297353CC}">
              <c16:uniqueId val="{00000004-8D31-4EF4-B912-BBE2D4F8A2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31-4EF4-B912-BBE2D4F8A2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31-4EF4-B912-BBE2D4F8A2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690</c:v>
                </c:pt>
                <c:pt idx="3">
                  <c:v>682</c:v>
                </c:pt>
                <c:pt idx="6">
                  <c:v>732</c:v>
                </c:pt>
                <c:pt idx="9">
                  <c:v>755</c:v>
                </c:pt>
                <c:pt idx="12">
                  <c:v>734</c:v>
                </c:pt>
              </c:numCache>
            </c:numRef>
          </c:val>
          <c:extLst>
            <c:ext xmlns:c16="http://schemas.microsoft.com/office/drawing/2014/chart" uri="{C3380CC4-5D6E-409C-BE32-E72D297353CC}">
              <c16:uniqueId val="{00000007-8D31-4EF4-B912-BBE2D4F8A2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312</c:v>
                </c:pt>
                <c:pt idx="2">
                  <c:v>#N/A</c:v>
                </c:pt>
                <c:pt idx="3">
                  <c:v>#N/A</c:v>
                </c:pt>
                <c:pt idx="4">
                  <c:v>315</c:v>
                </c:pt>
                <c:pt idx="5">
                  <c:v>#N/A</c:v>
                </c:pt>
                <c:pt idx="6">
                  <c:v>#N/A</c:v>
                </c:pt>
                <c:pt idx="7">
                  <c:v>380</c:v>
                </c:pt>
                <c:pt idx="8">
                  <c:v>#N/A</c:v>
                </c:pt>
                <c:pt idx="9">
                  <c:v>#N/A</c:v>
                </c:pt>
                <c:pt idx="10">
                  <c:v>396</c:v>
                </c:pt>
                <c:pt idx="11">
                  <c:v>#N/A</c:v>
                </c:pt>
                <c:pt idx="12">
                  <c:v>#N/A</c:v>
                </c:pt>
                <c:pt idx="13">
                  <c:v>401</c:v>
                </c:pt>
                <c:pt idx="14">
                  <c:v>#N/A</c:v>
                </c:pt>
              </c:numCache>
            </c:numRef>
          </c:val>
          <c:smooth val="0"/>
          <c:extLst>
            <c:ext xmlns:c16="http://schemas.microsoft.com/office/drawing/2014/chart" uri="{C3380CC4-5D6E-409C-BE32-E72D297353CC}">
              <c16:uniqueId val="{00000008-8D31-4EF4-B912-BBE2D4F8A2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5996</c:v>
                </c:pt>
                <c:pt idx="5">
                  <c:v>6252</c:v>
                </c:pt>
                <c:pt idx="8">
                  <c:v>6557</c:v>
                </c:pt>
                <c:pt idx="11">
                  <c:v>6285</c:v>
                </c:pt>
                <c:pt idx="14">
                  <c:v>6054</c:v>
                </c:pt>
              </c:numCache>
            </c:numRef>
          </c:val>
          <c:extLst>
            <c:ext xmlns:c16="http://schemas.microsoft.com/office/drawing/2014/chart" uri="{C3380CC4-5D6E-409C-BE32-E72D297353CC}">
              <c16:uniqueId val="{00000000-3EAC-429B-838B-E1FBD09B6B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c:v>
                </c:pt>
                <c:pt idx="5">
                  <c:v>27</c:v>
                </c:pt>
                <c:pt idx="8">
                  <c:v>23</c:v>
                </c:pt>
                <c:pt idx="11">
                  <c:v>35</c:v>
                </c:pt>
                <c:pt idx="14">
                  <c:v>32</c:v>
                </c:pt>
              </c:numCache>
            </c:numRef>
          </c:val>
          <c:extLst>
            <c:ext xmlns:c16="http://schemas.microsoft.com/office/drawing/2014/chart" uri="{C3380CC4-5D6E-409C-BE32-E72D297353CC}">
              <c16:uniqueId val="{00000001-3EAC-429B-838B-E1FBD09B6B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3108</c:v>
                </c:pt>
                <c:pt idx="5">
                  <c:v>3523</c:v>
                </c:pt>
                <c:pt idx="8">
                  <c:v>3517</c:v>
                </c:pt>
                <c:pt idx="11">
                  <c:v>3347</c:v>
                </c:pt>
                <c:pt idx="14">
                  <c:v>3122</c:v>
                </c:pt>
              </c:numCache>
            </c:numRef>
          </c:val>
          <c:extLst>
            <c:ext xmlns:c16="http://schemas.microsoft.com/office/drawing/2014/chart" uri="{C3380CC4-5D6E-409C-BE32-E72D297353CC}">
              <c16:uniqueId val="{00000002-3EAC-429B-838B-E1FBD09B6B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AC-429B-838B-E1FBD09B6B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AC-429B-838B-E1FBD09B6B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AC-429B-838B-E1FBD09B6B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825</c:v>
                </c:pt>
                <c:pt idx="3">
                  <c:v>802</c:v>
                </c:pt>
                <c:pt idx="6">
                  <c:v>809</c:v>
                </c:pt>
                <c:pt idx="9">
                  <c:v>842</c:v>
                </c:pt>
                <c:pt idx="12">
                  <c:v>808</c:v>
                </c:pt>
              </c:numCache>
            </c:numRef>
          </c:val>
          <c:extLst>
            <c:ext xmlns:c16="http://schemas.microsoft.com/office/drawing/2014/chart" uri="{C3380CC4-5D6E-409C-BE32-E72D297353CC}">
              <c16:uniqueId val="{00000006-3EAC-429B-838B-E1FBD09B6B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638</c:v>
                </c:pt>
                <c:pt idx="3">
                  <c:v>611</c:v>
                </c:pt>
                <c:pt idx="6">
                  <c:v>576</c:v>
                </c:pt>
                <c:pt idx="9">
                  <c:v>541</c:v>
                </c:pt>
                <c:pt idx="12">
                  <c:v>523</c:v>
                </c:pt>
              </c:numCache>
            </c:numRef>
          </c:val>
          <c:extLst>
            <c:ext xmlns:c16="http://schemas.microsoft.com/office/drawing/2014/chart" uri="{C3380CC4-5D6E-409C-BE32-E72D297353CC}">
              <c16:uniqueId val="{00000007-3EAC-429B-838B-E1FBD09B6B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1988</c:v>
                </c:pt>
                <c:pt idx="3">
                  <c:v>1919</c:v>
                </c:pt>
                <c:pt idx="6">
                  <c:v>1775</c:v>
                </c:pt>
                <c:pt idx="9">
                  <c:v>1698</c:v>
                </c:pt>
                <c:pt idx="12">
                  <c:v>1467</c:v>
                </c:pt>
              </c:numCache>
            </c:numRef>
          </c:val>
          <c:extLst>
            <c:ext xmlns:c16="http://schemas.microsoft.com/office/drawing/2014/chart" uri="{C3380CC4-5D6E-409C-BE32-E72D297353CC}">
              <c16:uniqueId val="{00000008-3EAC-429B-838B-E1FBD09B6B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AC-429B-838B-E1FBD09B6B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6380</c:v>
                </c:pt>
                <c:pt idx="3">
                  <c:v>6885</c:v>
                </c:pt>
                <c:pt idx="6">
                  <c:v>7348</c:v>
                </c:pt>
                <c:pt idx="9">
                  <c:v>7654</c:v>
                </c:pt>
                <c:pt idx="12">
                  <c:v>7574</c:v>
                </c:pt>
              </c:numCache>
            </c:numRef>
          </c:val>
          <c:extLst>
            <c:ext xmlns:c16="http://schemas.microsoft.com/office/drawing/2014/chart" uri="{C3380CC4-5D6E-409C-BE32-E72D297353CC}">
              <c16:uniqueId val="{0000000A-3EAC-429B-838B-E1FBD09B6B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691</c:v>
                </c:pt>
                <c:pt idx="2">
                  <c:v>#N/A</c:v>
                </c:pt>
                <c:pt idx="3">
                  <c:v>#N/A</c:v>
                </c:pt>
                <c:pt idx="4">
                  <c:v>416</c:v>
                </c:pt>
                <c:pt idx="5">
                  <c:v>#N/A</c:v>
                </c:pt>
                <c:pt idx="6">
                  <c:v>#N/A</c:v>
                </c:pt>
                <c:pt idx="7">
                  <c:v>409</c:v>
                </c:pt>
                <c:pt idx="8">
                  <c:v>#N/A</c:v>
                </c:pt>
                <c:pt idx="9">
                  <c:v>#N/A</c:v>
                </c:pt>
                <c:pt idx="10">
                  <c:v>1068</c:v>
                </c:pt>
                <c:pt idx="11">
                  <c:v>#N/A</c:v>
                </c:pt>
                <c:pt idx="12">
                  <c:v>#N/A</c:v>
                </c:pt>
                <c:pt idx="13">
                  <c:v>1165</c:v>
                </c:pt>
                <c:pt idx="14">
                  <c:v>#N/A</c:v>
                </c:pt>
              </c:numCache>
            </c:numRef>
          </c:val>
          <c:smooth val="0"/>
          <c:extLst>
            <c:ext xmlns:c16="http://schemas.microsoft.com/office/drawing/2014/chart" uri="{C3380CC4-5D6E-409C-BE32-E72D297353CC}">
              <c16:uniqueId val="{0000000B-3EAC-429B-838B-E1FBD09B6B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1143</c:v>
                </c:pt>
                <c:pt idx="1">
                  <c:v>1049</c:v>
                </c:pt>
                <c:pt idx="2">
                  <c:v>995</c:v>
                </c:pt>
              </c:numCache>
            </c:numRef>
          </c:val>
          <c:extLst>
            <c:ext xmlns:c16="http://schemas.microsoft.com/office/drawing/2014/chart" uri="{C3380CC4-5D6E-409C-BE32-E72D297353CC}">
              <c16:uniqueId val="{00000000-9DE3-40D4-AD33-94B2FF4BD5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479</c:v>
                </c:pt>
                <c:pt idx="1">
                  <c:v>628</c:v>
                </c:pt>
                <c:pt idx="2">
                  <c:v>628</c:v>
                </c:pt>
              </c:numCache>
            </c:numRef>
          </c:val>
          <c:extLst>
            <c:ext xmlns:c16="http://schemas.microsoft.com/office/drawing/2014/chart" uri="{C3380CC4-5D6E-409C-BE32-E72D297353CC}">
              <c16:uniqueId val="{00000001-9DE3-40D4-AD33-94B2FF4BD5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1562</c:v>
                </c:pt>
                <c:pt idx="1">
                  <c:v>1298</c:v>
                </c:pt>
                <c:pt idx="2">
                  <c:v>1133</c:v>
                </c:pt>
              </c:numCache>
            </c:numRef>
          </c:val>
          <c:extLst>
            <c:ext xmlns:c16="http://schemas.microsoft.com/office/drawing/2014/chart" uri="{C3380CC4-5D6E-409C-BE32-E72D297353CC}">
              <c16:uniqueId val="{00000002-9DE3-40D4-AD33-94B2FF4BD5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年度は、元利償還金及び算入公債費等は減少したものの、実質公債費比率の分子は年々増加傾向にあり、昨年度に比べ悪化している。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今後も、新規の地方債を発行する予定であるため、推移に注意したうえで事業の取捨選択を行う必要がある。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前年度と比較した場合、将来負担額は全体的に減少したが、充当可能財源等は減少したため、将来負担比率の分子は増加した。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今後も役場庁舎改築事業などが見込まれることから地方債現在高は増加していく見込みであるため、基金に関しても取崩しを可能な限り減少し、充当可能財源等を注視しながら事業を進めていく必要がある。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当初予算編成時に各種事業の財源として、多額の取り崩し額を予算化しているが、その後の事業確定による歳出の減少や新たな財源の確保などにより、当初に予算化していた額よりも少ない取り崩し額となることが多い状況である。歳計剰余金については、地方財政法の規定による基金積立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年度においては普通交付税の追加交付もあり、基金の取り崩し額を抑えることができたが、役場庁舎改築事業により歳出が増加した影響もあり、令和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年度に比べ基金残高が減少した。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基金残高は、不測の事態に対応できる備えが整っている一方、塩漬けにすることなく、財政状況を鑑みて計画的に利用していくことが必要であるため、平成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庁舎を含む公有施設及び物品の整備、補修等の財源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高齢者等の在宅福祉の向上及び健康の保持に資する事業、高齢者等に係るボランティア活動の活性化に逸する事業の財源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地域の振興施策と町民の創造的活動、自主的福祉活動及び快適な生活環境促進の財源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）自然環境及び地域景観の保全、利用及び整備に関する事業（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）地域産業の振興及び定住の促進に関する事業（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）未来を担う子育て支援に関する事業（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）健康で自立した暮らしの実現に関する事業（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）その他目的達成のために町長が必要と認めた事業の財源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森林の整備及びその促進を図るための事業の財源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図書館資料及び図書館施設のに係る財源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小中学校の活動に係る財源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施設整備のための公有施設等整備基金取崩しにより減となった。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各種事業への充当のため基金の取り崩しを見込んでいたものの、歳出の減少や各種補助金の増額等により、当初に予算化していたよりは少ない額である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93,969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財政調整基金は、適正とされている標準財政規模の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以上の残高を有している。不測の事態に対応できる備えが整っている一方、近年、当初予算編成時に取り崩しの金額が大きくなっていることから、残高の推移に注意するとともに、基金に依存しない財政運営に努め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
7,691
211.41
6,765,688
6,500,861
172,966
3,987,700
7,574,206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人口減少が進むとともに、</a:t>
          </a:r>
          <a:r>
            <a:rPr kumimoji="1" lang="en-US" altLang="ja-JP" sz="1300">
              <a:latin typeface="ＭＳ Ｐゴシック" panose="020B0600070205080204" pitchFamily="50" charset="-128"/>
              <a:ea typeface="ＭＳ Ｐゴシック" panose="020B0600070205080204" pitchFamily="50" charset="-128"/>
            </a:rPr>
            <a:t>211.41㎢</a:t>
          </a:r>
          <a:r>
            <a:rPr kumimoji="1" lang="ja-JP" altLang="en-US" sz="1300">
              <a:latin typeface="ＭＳ Ｐゴシック" panose="020B0600070205080204" pitchFamily="50" charset="-128"/>
              <a:ea typeface="ＭＳ Ｐゴシック" panose="020B0600070205080204" pitchFamily="50" charset="-128"/>
            </a:rPr>
            <a:t>という広大な行政面積を抱えているため、行政コストは割高にならざるを得ず、財政力指数は全国・県平均を大きく下回っている。基幹産業である農林業が低迷する中、企業誘致や産業振興を町の重要施策として位置付けながら、雇用の場と税収の確保に努めているものの、なかなか成果が現れ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今後も、引き続き行政の効率化と合わせた各種取り組みを強化する。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と比較した場合、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福島県平均及び類似団体内平均と比較すると、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上回っている状況である。前年度比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改善されたものの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依然として高い数値となっている。要因としては、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起債の償還による公債費の増加や人件費、物件費及び負担金・補助金の増加や固定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化に加え、全国的な物価高騰</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今後は、職員の適正配置や起債の新規発行の抑制、さらには固定化している各種地域団体への補助金の見直しを検討することで、経常経費の削減に努め、経常収支比率の改善を図っていきたい。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38418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6228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62</xdr:row>
      <xdr:rowOff>38418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85873"/>
          <a:ext cx="889000" cy="8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89218</xdr:rowOff>
    </xdr:from>
    <xdr:to>
      <xdr:col>15</xdr:col>
      <xdr:colOff>82550</xdr:colOff>
      <xdr:row>61</xdr:row>
      <xdr:rowOff>127423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4766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89218</xdr:rowOff>
    </xdr:from>
    <xdr:to>
      <xdr:col>11</xdr:col>
      <xdr:colOff>31750</xdr:colOff>
      <xdr:row>61</xdr:row>
      <xdr:rowOff>139488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4766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125112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8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159068</xdr:rowOff>
    </xdr:from>
    <xdr:to>
      <xdr:col>19</xdr:col>
      <xdr:colOff>184150</xdr:colOff>
      <xdr:row>62</xdr:row>
      <xdr:rowOff>89218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73995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03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163000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38418</xdr:rowOff>
    </xdr:from>
    <xdr:to>
      <xdr:col>11</xdr:col>
      <xdr:colOff>82550</xdr:colOff>
      <xdr:row>61</xdr:row>
      <xdr:rowOff>140018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124795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88688</xdr:rowOff>
    </xdr:from>
    <xdr:to>
      <xdr:col>7</xdr:col>
      <xdr:colOff>31750</xdr:colOff>
      <xdr:row>62</xdr:row>
      <xdr:rowOff>18838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3615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全国平均、福島県平均を大きく上回っているが、類似団体内平均は下回っている。人口規模の小さい団体のため、人口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人当たりの行政コストは高くなっている状況である。経費削減、行財政改革に努めているものの、行政コストの削減よりも人口減少による影響が大きいと考えられる。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134389</xdr:rowOff>
    </xdr:from>
    <xdr:to>
      <xdr:col>23</xdr:col>
      <xdr:colOff>133350</xdr:colOff>
      <xdr:row>81</xdr:row>
      <xdr:rowOff>139815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1839"/>
          <a:ext cx="8382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124592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2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134389</xdr:rowOff>
    </xdr:from>
    <xdr:to>
      <xdr:col>19</xdr:col>
      <xdr:colOff>133350</xdr:colOff>
      <xdr:row>81</xdr:row>
      <xdr:rowOff>152023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21839"/>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131521</xdr:rowOff>
    </xdr:from>
    <xdr:to>
      <xdr:col>15</xdr:col>
      <xdr:colOff>82550</xdr:colOff>
      <xdr:row>81</xdr:row>
      <xdr:rowOff>152023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8971"/>
          <a:ext cx="889000" cy="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131521</xdr:rowOff>
    </xdr:from>
    <xdr:to>
      <xdr:col>11</xdr:col>
      <xdr:colOff>31750</xdr:colOff>
      <xdr:row>81</xdr:row>
      <xdr:rowOff>143286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18971"/>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89015</xdr:rowOff>
    </xdr:from>
    <xdr:to>
      <xdr:col>23</xdr:col>
      <xdr:colOff>184150</xdr:colOff>
      <xdr:row>82</xdr:row>
      <xdr:rowOff>19165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83589</xdr:rowOff>
    </xdr:from>
    <xdr:to>
      <xdr:col>19</xdr:col>
      <xdr:colOff>184150</xdr:colOff>
      <xdr:row>82</xdr:row>
      <xdr:rowOff>13739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23916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101223</xdr:rowOff>
    </xdr:from>
    <xdr:to>
      <xdr:col>15</xdr:col>
      <xdr:colOff>133350</xdr:colOff>
      <xdr:row>82</xdr:row>
      <xdr:rowOff>31373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80721</xdr:rowOff>
    </xdr:from>
    <xdr:to>
      <xdr:col>11</xdr:col>
      <xdr:colOff>82550</xdr:colOff>
      <xdr:row>82</xdr:row>
      <xdr:rowOff>10871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21048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92486</xdr:rowOff>
    </xdr:from>
    <xdr:to>
      <xdr:col>7</xdr:col>
      <xdr:colOff>31750</xdr:colOff>
      <xdr:row>82</xdr:row>
      <xdr:rowOff>22636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7413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ポイント下回っている一方、類似団体内平均は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ポイント、全国町村平均は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　要因としては、過去に実施した人件費削減のための採用抑制や近年に実施した中間層の採用により新陳代謝が機能せず、比較的給与水準の高い職員の割合が高くなっていることが考えられる。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91016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267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91016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535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87</xdr:row>
      <xdr:rowOff>37395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3905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いるものの、類似団体内平均値は下回っている状況である。地方分権や業務の多様化により、市町村の各職員が担う業務が幅広く増大するとともに、社会保障を充実させる施策を行う一方で、人口減少に歯止めがかからない点を考慮すると、本指標の改善は相当困難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また、どの部署においても人員不足が顕著となっており、実際の業務量を算出して定員管理を行っていかないと基礎自治体として立ち行かなくなると考えられる。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12129</xdr:rowOff>
    </xdr:from>
    <xdr:to>
      <xdr:col>81</xdr:col>
      <xdr:colOff>44450</xdr:colOff>
      <xdr:row>60</xdr:row>
      <xdr:rowOff>65215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99129"/>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12129</xdr:rowOff>
    </xdr:from>
    <xdr:to>
      <xdr:col>77</xdr:col>
      <xdr:colOff>44450</xdr:colOff>
      <xdr:row>60</xdr:row>
      <xdr:rowOff>30226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9912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30226</xdr:rowOff>
    </xdr:from>
    <xdr:to>
      <xdr:col>72</xdr:col>
      <xdr:colOff>203200</xdr:colOff>
      <xdr:row>60</xdr:row>
      <xdr:rowOff>39275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17226"/>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28416</xdr:rowOff>
    </xdr:from>
    <xdr:to>
      <xdr:col>68</xdr:col>
      <xdr:colOff>152400</xdr:colOff>
      <xdr:row>60</xdr:row>
      <xdr:rowOff>39275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15416"/>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14415</xdr:rowOff>
    </xdr:from>
    <xdr:to>
      <xdr:col>81</xdr:col>
      <xdr:colOff>95250</xdr:colOff>
      <xdr:row>60</xdr:row>
      <xdr:rowOff>116015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30942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4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132779</xdr:rowOff>
    </xdr:from>
    <xdr:to>
      <xdr:col>77</xdr:col>
      <xdr:colOff>95250</xdr:colOff>
      <xdr:row>60</xdr:row>
      <xdr:rowOff>62929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73106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17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150876</xdr:rowOff>
    </xdr:from>
    <xdr:to>
      <xdr:col>73</xdr:col>
      <xdr:colOff>44450</xdr:colOff>
      <xdr:row>60</xdr:row>
      <xdr:rowOff>81026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91203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159925</xdr:rowOff>
    </xdr:from>
    <xdr:to>
      <xdr:col>68</xdr:col>
      <xdr:colOff>203200</xdr:colOff>
      <xdr:row>60</xdr:row>
      <xdr:rowOff>90075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100252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149066</xdr:rowOff>
    </xdr:from>
    <xdr:to>
      <xdr:col>64</xdr:col>
      <xdr:colOff>152400</xdr:colOff>
      <xdr:row>60</xdr:row>
      <xdr:rowOff>79216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89393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増加傾向にありかつ、全国平均及び福島県平均を上回っている状況である。償還が終了する地方債がある一方で、役場庁舎建設に数億円の地方債発行の他、各種事業に係る借入を予定しているため、公債費の平準化を図るとともに、推移を見据えながら事業の取捨選択をしていく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68834</xdr:rowOff>
    </xdr:from>
    <xdr:to>
      <xdr:col>81</xdr:col>
      <xdr:colOff>44450</xdr:colOff>
      <xdr:row>42</xdr:row>
      <xdr:rowOff>107442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6973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68834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3595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163068</xdr:rowOff>
    </xdr:from>
    <xdr:to>
      <xdr:col>72</xdr:col>
      <xdr:colOff>203200</xdr:colOff>
      <xdr:row>42</xdr:row>
      <xdr:rowOff>35052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925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143764</xdr:rowOff>
    </xdr:from>
    <xdr:to>
      <xdr:col>68</xdr:col>
      <xdr:colOff>152400</xdr:colOff>
      <xdr:row>41</xdr:row>
      <xdr:rowOff>163068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732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56642</xdr:rowOff>
    </xdr:from>
    <xdr:to>
      <xdr:col>81</xdr:col>
      <xdr:colOff>95250</xdr:colOff>
      <xdr:row>42</xdr:row>
      <xdr:rowOff>158242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28719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18034</xdr:rowOff>
    </xdr:from>
    <xdr:to>
      <xdr:col>77</xdr:col>
      <xdr:colOff>95250</xdr:colOff>
      <xdr:row>42</xdr:row>
      <xdr:rowOff>119634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104411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0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112268</xdr:rowOff>
    </xdr:from>
    <xdr:to>
      <xdr:col>68</xdr:col>
      <xdr:colOff>203200</xdr:colOff>
      <xdr:row>42</xdr:row>
      <xdr:rowOff>42418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27195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7891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年度決算から</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ポイントと急上昇し、令和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年度決算ではそれから更に</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ポイント上昇しており、福島県平均及び類似団体内平均を大きく上回っている状況である。主な要因は、役場庁舎改築事業などによる多額の地方債の発行が考えられる。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されている地方債充当事業は、普通交付税措置のある過疎対策事業債などで実施する見込みではあるが、公共施設の整備、更新、維持修繕にも多額の費用を要することが見込まれるため、数値の変化に注意しながら事業を進めていきたい。</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57785</xdr:rowOff>
    </xdr:from>
    <xdr:to>
      <xdr:col>81</xdr:col>
      <xdr:colOff>44450</xdr:colOff>
      <xdr:row>16</xdr:row>
      <xdr:rowOff>87277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800985"/>
          <a:ext cx="8382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135255</xdr:rowOff>
    </xdr:from>
    <xdr:to>
      <xdr:col>77</xdr:col>
      <xdr:colOff>44450</xdr:colOff>
      <xdr:row>16</xdr:row>
      <xdr:rowOff>57785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2535555"/>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135255</xdr:rowOff>
    </xdr:from>
    <xdr:to>
      <xdr:col>72</xdr:col>
      <xdr:colOff>203200</xdr:colOff>
      <xdr:row>14</xdr:row>
      <xdr:rowOff>135255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2535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135255</xdr:rowOff>
    </xdr:from>
    <xdr:to>
      <xdr:col>68</xdr:col>
      <xdr:colOff>152400</xdr:colOff>
      <xdr:row>15</xdr:row>
      <xdr:rowOff>91158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535555"/>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36477</xdr:rowOff>
    </xdr:from>
    <xdr:to>
      <xdr:col>81</xdr:col>
      <xdr:colOff>95250</xdr:colOff>
      <xdr:row>16</xdr:row>
      <xdr:rowOff>138077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7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8554</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7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6985</xdr:rowOff>
    </xdr:from>
    <xdr:to>
      <xdr:col>77</xdr:col>
      <xdr:colOff>95250</xdr:colOff>
      <xdr:row>16</xdr:row>
      <xdr:rowOff>108585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93362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8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84455</xdr:rowOff>
    </xdr:from>
    <xdr:to>
      <xdr:col>73</xdr:col>
      <xdr:colOff>44450</xdr:colOff>
      <xdr:row>15</xdr:row>
      <xdr:rowOff>14605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170832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170832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40358</xdr:rowOff>
    </xdr:from>
    <xdr:to>
      <xdr:col>64</xdr:col>
      <xdr:colOff>152400</xdr:colOff>
      <xdr:row>15</xdr:row>
      <xdr:rowOff>141958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6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126735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69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
7,691
211.41
6,765,688
6,500,861
172,966
3,987,700
7,574,206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全国平均、福島県平均及び類似団体内平均より低い数値であるが、町単体では直近</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において増加傾向にある。要因としては、一時期の中間層の採用を行わなかったことにより新陳代謝がうまく機能していない状況にあることに加え、人事院勧告による月例給の改正や会計年度任用職員制度の改正が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必要人員の見直しを適宜実施しながら、今後の人材確保を行っていく必要がある。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を下回っており、類似団体内平均との比較では若干上回っている状況である。デジタル化等によるシステムの電算業務委託料などをはじめ、必要（≒義務的）経費が増加している。真に必要経費を精査し、今後も歳出削減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64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844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584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07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81915</xdr:rowOff>
    </xdr:from>
    <xdr:to>
      <xdr:col>82</xdr:col>
      <xdr:colOff>158750</xdr:colOff>
      <xdr:row>16</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及び類似団体内平均いずれも下回る状況となっている。今後も、高齢者の増加や社会の多様化により社会保障費をはじめとした扶助費が増加する可能性があるため、その推移を注視していく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全国平均、福島県平均及び類似団体内平均いずれも下回っている状況であるものの、公営企業会計等の事務費、公債費、維持補修費などに係る繰出金は多額となっている。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今後も、公営企業会計等の収入確保、歳出削減に努める必要がある。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047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59</xdr:row>
      <xdr:rowOff>147574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87052"/>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65278</xdr:rowOff>
    </xdr:from>
    <xdr:to>
      <xdr:col>73</xdr:col>
      <xdr:colOff>180975</xdr:colOff>
      <xdr:row>59</xdr:row>
      <xdr:rowOff>147574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808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65278</xdr:rowOff>
    </xdr:from>
    <xdr:to>
      <xdr:col>69</xdr:col>
      <xdr:colOff>92075</xdr:colOff>
      <xdr:row>59</xdr:row>
      <xdr:rowOff>147574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808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96774</xdr:rowOff>
    </xdr:from>
    <xdr:to>
      <xdr:col>74</xdr:col>
      <xdr:colOff>31750</xdr:colOff>
      <xdr:row>60</xdr:row>
      <xdr:rowOff>26924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11701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14478</xdr:rowOff>
    </xdr:from>
    <xdr:to>
      <xdr:col>69</xdr:col>
      <xdr:colOff>142875</xdr:colOff>
      <xdr:row>59</xdr:row>
      <xdr:rowOff>116078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100855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96774</xdr:rowOff>
    </xdr:from>
    <xdr:to>
      <xdr:col>65</xdr:col>
      <xdr:colOff>53975</xdr:colOff>
      <xdr:row>60</xdr:row>
      <xdr:rowOff>26924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11701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全国平均及び福島県平均を大幅に上回っており、類似団体内平均とは、前々年は同率となっていたが、令和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前年度に引き続き上回っている。一部事務組合や各種団体への補助が固定化しており、見直しなどについては時間を要すると想定される。その他の町から補助金を支出しているものについては、見直しが求められる状況であり、経常的に支出する補助金が年々増加している。その必要性や必要額について再考するとともに注視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51562</xdr:rowOff>
    </xdr:from>
    <xdr:to>
      <xdr:col>82</xdr:col>
      <xdr:colOff>107950</xdr:colOff>
      <xdr:row>39</xdr:row>
      <xdr:rowOff>56134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7381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39</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13500"/>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74422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74422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3220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xdr:rowOff>
    </xdr:from>
    <xdr:to>
      <xdr:col>82</xdr:col>
      <xdr:colOff>158750</xdr:colOff>
      <xdr:row>39</xdr:row>
      <xdr:rowOff>106934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148861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xdr:rowOff>
    </xdr:from>
    <xdr:to>
      <xdr:col>78</xdr:col>
      <xdr:colOff>120650</xdr:colOff>
      <xdr:row>39</xdr:row>
      <xdr:rowOff>102362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87139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及び類似団体内平均いずれも上回っている状況である。毎年、新規の地方債を発行しているが、償還が終了するものも多く、ほぼ横ばいで推移している一方、役場庁舎改築等新規の地方債発行を予定しているほか、昨今の金利上昇により今後負担が増加していく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公債費の平準化を図るとともに、推移を見据えながら事業の取捨選択をしていく必要がある。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168911</xdr:rowOff>
    </xdr:from>
    <xdr:to>
      <xdr:col>24</xdr:col>
      <xdr:colOff>25400</xdr:colOff>
      <xdr:row>77</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991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210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77</xdr:row>
      <xdr:rowOff>8889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45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90188</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おおよそ横ばいで推移しているが、類似団体内平均を上回っている状況であり、今後も事業の効果を検証しながら、さらに行財政改革を推進し、全体での歳出削減に努める必要がある。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58420</xdr:rowOff>
    </xdr:from>
    <xdr:to>
      <xdr:col>82</xdr:col>
      <xdr:colOff>107950</xdr:colOff>
      <xdr:row>75</xdr:row>
      <xdr:rowOff>76708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1717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75</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4173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74</xdr:row>
      <xdr:rowOff>154432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37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371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25908</xdr:rowOff>
    </xdr:from>
    <xdr:to>
      <xdr:col>82</xdr:col>
      <xdr:colOff>158750</xdr:colOff>
      <xdr:row>75</xdr:row>
      <xdr:rowOff>127508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169435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5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93997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18559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30432</xdr:rowOff>
    </xdr:from>
    <xdr:to>
      <xdr:col>29</xdr:col>
      <xdr:colOff>127000</xdr:colOff>
      <xdr:row>17</xdr:row>
      <xdr:rowOff>140388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2707"/>
          <a:ext cx="647700" cy="109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15208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7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140388</xdr:rowOff>
    </xdr:from>
    <xdr:to>
      <xdr:col>26</xdr:col>
      <xdr:colOff>50800</xdr:colOff>
      <xdr:row>18</xdr:row>
      <xdr:rowOff>20518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2663"/>
          <a:ext cx="698500" cy="51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20518</xdr:rowOff>
    </xdr:from>
    <xdr:to>
      <xdr:col>22</xdr:col>
      <xdr:colOff>114300</xdr:colOff>
      <xdr:row>18</xdr:row>
      <xdr:rowOff>34059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4243"/>
          <a:ext cx="698500" cy="13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34059</xdr:rowOff>
    </xdr:from>
    <xdr:to>
      <xdr:col>18</xdr:col>
      <xdr:colOff>177800</xdr:colOff>
      <xdr:row>18</xdr:row>
      <xdr:rowOff>109047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7784"/>
          <a:ext cx="698500" cy="74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151082</xdr:rowOff>
    </xdr:from>
    <xdr:to>
      <xdr:col>29</xdr:col>
      <xdr:colOff>177800</xdr:colOff>
      <xdr:row>17</xdr:row>
      <xdr:rowOff>81232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1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167609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89588</xdr:rowOff>
    </xdr:from>
    <xdr:to>
      <xdr:col>26</xdr:col>
      <xdr:colOff>101600</xdr:colOff>
      <xdr:row>18</xdr:row>
      <xdr:rowOff>19738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8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141168</xdr:rowOff>
    </xdr:from>
    <xdr:to>
      <xdr:col>22</xdr:col>
      <xdr:colOff>165100</xdr:colOff>
      <xdr:row>18</xdr:row>
      <xdr:rowOff>71318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56095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154709</xdr:rowOff>
    </xdr:from>
    <xdr:to>
      <xdr:col>19</xdr:col>
      <xdr:colOff>38100</xdr:colOff>
      <xdr:row>18</xdr:row>
      <xdr:rowOff>84859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6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95036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58247</xdr:rowOff>
    </xdr:from>
    <xdr:to>
      <xdr:col>15</xdr:col>
      <xdr:colOff>101600</xdr:colOff>
      <xdr:row>18</xdr:row>
      <xdr:rowOff>159847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144624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175920</xdr:rowOff>
    </xdr:from>
    <xdr:to>
      <xdr:col>29</xdr:col>
      <xdr:colOff>127000</xdr:colOff>
      <xdr:row>35</xdr:row>
      <xdr:rowOff>185644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86270"/>
          <a:ext cx="647700" cy="9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185644</xdr:rowOff>
    </xdr:from>
    <xdr:to>
      <xdr:col>26</xdr:col>
      <xdr:colOff>50800</xdr:colOff>
      <xdr:row>35</xdr:row>
      <xdr:rowOff>211758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5994"/>
          <a:ext cx="698500" cy="26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211758</xdr:rowOff>
    </xdr:from>
    <xdr:to>
      <xdr:col>22</xdr:col>
      <xdr:colOff>114300</xdr:colOff>
      <xdr:row>35</xdr:row>
      <xdr:rowOff>277023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22108"/>
          <a:ext cx="698500" cy="65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277023</xdr:rowOff>
    </xdr:from>
    <xdr:to>
      <xdr:col>18</xdr:col>
      <xdr:colOff>177800</xdr:colOff>
      <xdr:row>35</xdr:row>
      <xdr:rowOff>285191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7373"/>
          <a:ext cx="698500" cy="8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125120</xdr:rowOff>
    </xdr:from>
    <xdr:to>
      <xdr:col>29</xdr:col>
      <xdr:colOff>177800</xdr:colOff>
      <xdr:row>35</xdr:row>
      <xdr:rowOff>226720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313097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134844</xdr:rowOff>
    </xdr:from>
    <xdr:to>
      <xdr:col>26</xdr:col>
      <xdr:colOff>101600</xdr:colOff>
      <xdr:row>35</xdr:row>
      <xdr:rowOff>236444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246621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4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160958</xdr:rowOff>
    </xdr:from>
    <xdr:to>
      <xdr:col>22</xdr:col>
      <xdr:colOff>165100</xdr:colOff>
      <xdr:row>35</xdr:row>
      <xdr:rowOff>262558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272735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226223</xdr:rowOff>
    </xdr:from>
    <xdr:to>
      <xdr:col>19</xdr:col>
      <xdr:colOff>38100</xdr:colOff>
      <xdr:row>35</xdr:row>
      <xdr:rowOff>327823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338000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
7,691
211.41
6,765,688
6,500,861
172,966
3,987,700
7,574,206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3652</xdr:rowOff>
    </xdr:from>
    <xdr:to>
      <xdr:col>24</xdr:col>
      <xdr:colOff>63500</xdr:colOff>
      <xdr:row>37</xdr:row>
      <xdr:rowOff>125359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47302"/>
          <a:ext cx="838200" cy="1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125359</xdr:rowOff>
    </xdr:from>
    <xdr:to>
      <xdr:col>19</xdr:col>
      <xdr:colOff>177800</xdr:colOff>
      <xdr:row>37</xdr:row>
      <xdr:rowOff>150749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9009"/>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141346</xdr:rowOff>
    </xdr:from>
    <xdr:to>
      <xdr:col>15</xdr:col>
      <xdr:colOff>50800</xdr:colOff>
      <xdr:row>37</xdr:row>
      <xdr:rowOff>150749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84996"/>
          <a:ext cx="889000" cy="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141346</xdr:rowOff>
    </xdr:from>
    <xdr:to>
      <xdr:col>10</xdr:col>
      <xdr:colOff>114300</xdr:colOff>
      <xdr:row>38</xdr:row>
      <xdr:rowOff>12957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4996"/>
          <a:ext cx="889000" cy="4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124302</xdr:rowOff>
    </xdr:from>
    <xdr:to>
      <xdr:col>24</xdr:col>
      <xdr:colOff>114300</xdr:colOff>
      <xdr:row>37</xdr:row>
      <xdr:rowOff>54452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102729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74559</xdr:rowOff>
    </xdr:from>
    <xdr:to>
      <xdr:col>20</xdr:col>
      <xdr:colOff>38100</xdr:colOff>
      <xdr:row>38</xdr:row>
      <xdr:rowOff>4709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167286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1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99949</xdr:rowOff>
    </xdr:from>
    <xdr:to>
      <xdr:col>15</xdr:col>
      <xdr:colOff>101600</xdr:colOff>
      <xdr:row>38</xdr:row>
      <xdr:rowOff>30099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21226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3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90546</xdr:rowOff>
    </xdr:from>
    <xdr:to>
      <xdr:col>10</xdr:col>
      <xdr:colOff>165100</xdr:colOff>
      <xdr:row>38</xdr:row>
      <xdr:rowOff>20696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11823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2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133607</xdr:rowOff>
    </xdr:from>
    <xdr:to>
      <xdr:col>6</xdr:col>
      <xdr:colOff>38100</xdr:colOff>
      <xdr:row>38</xdr:row>
      <xdr:rowOff>63757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54884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6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110690</xdr:rowOff>
    </xdr:from>
    <xdr:to>
      <xdr:col>24</xdr:col>
      <xdr:colOff>63500</xdr:colOff>
      <xdr:row>58</xdr:row>
      <xdr:rowOff>113559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4790"/>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92076</xdr:rowOff>
    </xdr:from>
    <xdr:to>
      <xdr:col>19</xdr:col>
      <xdr:colOff>177800</xdr:colOff>
      <xdr:row>58</xdr:row>
      <xdr:rowOff>110690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36176"/>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92076</xdr:rowOff>
    </xdr:from>
    <xdr:to>
      <xdr:col>15</xdr:col>
      <xdr:colOff>50800</xdr:colOff>
      <xdr:row>58</xdr:row>
      <xdr:rowOff>111258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6176"/>
          <a:ext cx="889000" cy="1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95355</xdr:rowOff>
    </xdr:from>
    <xdr:to>
      <xdr:col>10</xdr:col>
      <xdr:colOff>114300</xdr:colOff>
      <xdr:row>58</xdr:row>
      <xdr:rowOff>111258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39455"/>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62759</xdr:rowOff>
    </xdr:from>
    <xdr:to>
      <xdr:col>24</xdr:col>
      <xdr:colOff>114300</xdr:colOff>
      <xdr:row>58</xdr:row>
      <xdr:rowOff>164359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59890</xdr:rowOff>
    </xdr:from>
    <xdr:to>
      <xdr:col>20</xdr:col>
      <xdr:colOff>38100</xdr:colOff>
      <xdr:row>58</xdr:row>
      <xdr:rowOff>161490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152617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41276</xdr:rowOff>
    </xdr:from>
    <xdr:to>
      <xdr:col>15</xdr:col>
      <xdr:colOff>101600</xdr:colOff>
      <xdr:row>58</xdr:row>
      <xdr:rowOff>142876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159403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60458</xdr:rowOff>
    </xdr:from>
    <xdr:to>
      <xdr:col>10</xdr:col>
      <xdr:colOff>165100</xdr:colOff>
      <xdr:row>58</xdr:row>
      <xdr:rowOff>162058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7135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44555</xdr:rowOff>
    </xdr:from>
    <xdr:to>
      <xdr:col>6</xdr:col>
      <xdr:colOff>38100</xdr:colOff>
      <xdr:row>58</xdr:row>
      <xdr:rowOff>146155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162682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91173</xdr:rowOff>
    </xdr:from>
    <xdr:to>
      <xdr:col>24</xdr:col>
      <xdr:colOff>63500</xdr:colOff>
      <xdr:row>78</xdr:row>
      <xdr:rowOff>134189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64273"/>
          <a:ext cx="8382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82652</xdr:rowOff>
    </xdr:from>
    <xdr:to>
      <xdr:col>19</xdr:col>
      <xdr:colOff>177800</xdr:colOff>
      <xdr:row>78</xdr:row>
      <xdr:rowOff>91173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55752"/>
          <a:ext cx="889000" cy="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73089</xdr:rowOff>
    </xdr:from>
    <xdr:to>
      <xdr:col>15</xdr:col>
      <xdr:colOff>50800</xdr:colOff>
      <xdr:row>78</xdr:row>
      <xdr:rowOff>82652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46189"/>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73089</xdr:rowOff>
    </xdr:from>
    <xdr:to>
      <xdr:col>10</xdr:col>
      <xdr:colOff>114300</xdr:colOff>
      <xdr:row>78</xdr:row>
      <xdr:rowOff>80518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4618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83389</xdr:rowOff>
    </xdr:from>
    <xdr:to>
      <xdr:col>24</xdr:col>
      <xdr:colOff>114300</xdr:colOff>
      <xdr:row>79</xdr:row>
      <xdr:rowOff>13539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169766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40373</xdr:rowOff>
    </xdr:from>
    <xdr:to>
      <xdr:col>20</xdr:col>
      <xdr:colOff>38100</xdr:colOff>
      <xdr:row>78</xdr:row>
      <xdr:rowOff>141973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133100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31852</xdr:rowOff>
    </xdr:from>
    <xdr:to>
      <xdr:col>15</xdr:col>
      <xdr:colOff>101600</xdr:colOff>
      <xdr:row>78</xdr:row>
      <xdr:rowOff>133452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124579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9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22289</xdr:rowOff>
    </xdr:from>
    <xdr:to>
      <xdr:col>10</xdr:col>
      <xdr:colOff>165100</xdr:colOff>
      <xdr:row>78</xdr:row>
      <xdr:rowOff>123889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9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115016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8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29718</xdr:rowOff>
    </xdr:from>
    <xdr:to>
      <xdr:col>6</xdr:col>
      <xdr:colOff>38100</xdr:colOff>
      <xdr:row>78</xdr:row>
      <xdr:rowOff>131318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122445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4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43546</xdr:rowOff>
    </xdr:from>
    <xdr:to>
      <xdr:col>24</xdr:col>
      <xdr:colOff>63500</xdr:colOff>
      <xdr:row>97</xdr:row>
      <xdr:rowOff>64109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674196"/>
          <a:ext cx="838200" cy="2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43546</xdr:rowOff>
    </xdr:from>
    <xdr:to>
      <xdr:col>19</xdr:col>
      <xdr:colOff>177800</xdr:colOff>
      <xdr:row>97</xdr:row>
      <xdr:rowOff>86883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74196"/>
          <a:ext cx="889000" cy="4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122523</xdr:rowOff>
    </xdr:from>
    <xdr:to>
      <xdr:col>15</xdr:col>
      <xdr:colOff>50800</xdr:colOff>
      <xdr:row>97</xdr:row>
      <xdr:rowOff>86883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81723"/>
          <a:ext cx="889000" cy="1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122523</xdr:rowOff>
    </xdr:from>
    <xdr:to>
      <xdr:col>10</xdr:col>
      <xdr:colOff>114300</xdr:colOff>
      <xdr:row>98</xdr:row>
      <xdr:rowOff>42698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81723"/>
          <a:ext cx="889000" cy="26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13309</xdr:rowOff>
    </xdr:from>
    <xdr:to>
      <xdr:col>24</xdr:col>
      <xdr:colOff>114300</xdr:colOff>
      <xdr:row>97</xdr:row>
      <xdr:rowOff>114909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163186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164196</xdr:rowOff>
    </xdr:from>
    <xdr:to>
      <xdr:col>20</xdr:col>
      <xdr:colOff>38100</xdr:colOff>
      <xdr:row>97</xdr:row>
      <xdr:rowOff>94346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85473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36083</xdr:rowOff>
    </xdr:from>
    <xdr:to>
      <xdr:col>15</xdr:col>
      <xdr:colOff>101600</xdr:colOff>
      <xdr:row>97</xdr:row>
      <xdr:rowOff>137683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128810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71723</xdr:rowOff>
    </xdr:from>
    <xdr:to>
      <xdr:col>10</xdr:col>
      <xdr:colOff>165100</xdr:colOff>
      <xdr:row>97</xdr:row>
      <xdr:rowOff>1873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164450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163348</xdr:rowOff>
    </xdr:from>
    <xdr:to>
      <xdr:col>6</xdr:col>
      <xdr:colOff>38100</xdr:colOff>
      <xdr:row>98</xdr:row>
      <xdr:rowOff>93498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84625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114390</xdr:rowOff>
    </xdr:from>
    <xdr:to>
      <xdr:col>55</xdr:col>
      <xdr:colOff>0</xdr:colOff>
      <xdr:row>35</xdr:row>
      <xdr:rowOff>125584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15140"/>
          <a:ext cx="838200"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125584</xdr:rowOff>
    </xdr:from>
    <xdr:to>
      <xdr:col>50</xdr:col>
      <xdr:colOff>114300</xdr:colOff>
      <xdr:row>36</xdr:row>
      <xdr:rowOff>42473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26334"/>
          <a:ext cx="889000" cy="8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42473</xdr:rowOff>
    </xdr:from>
    <xdr:to>
      <xdr:col>45</xdr:col>
      <xdr:colOff>177800</xdr:colOff>
      <xdr:row>36</xdr:row>
      <xdr:rowOff>115011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14673"/>
          <a:ext cx="889000" cy="7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140847</xdr:rowOff>
    </xdr:from>
    <xdr:to>
      <xdr:col>41</xdr:col>
      <xdr:colOff>50800</xdr:colOff>
      <xdr:row>36</xdr:row>
      <xdr:rowOff>115011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98697"/>
          <a:ext cx="889000" cy="48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63590</xdr:rowOff>
    </xdr:from>
    <xdr:to>
      <xdr:col>55</xdr:col>
      <xdr:colOff>50800</xdr:colOff>
      <xdr:row>35</xdr:row>
      <xdr:rowOff>165190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6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42017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74784</xdr:rowOff>
    </xdr:from>
    <xdr:to>
      <xdr:col>50</xdr:col>
      <xdr:colOff>165100</xdr:colOff>
      <xdr:row>36</xdr:row>
      <xdr:rowOff>4934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21461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163123</xdr:rowOff>
    </xdr:from>
    <xdr:to>
      <xdr:col>46</xdr:col>
      <xdr:colOff>38100</xdr:colOff>
      <xdr:row>36</xdr:row>
      <xdr:rowOff>93273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84400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5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64211</xdr:rowOff>
    </xdr:from>
    <xdr:to>
      <xdr:col>41</xdr:col>
      <xdr:colOff>101600</xdr:colOff>
      <xdr:row>36</xdr:row>
      <xdr:rowOff>165811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156938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2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90047</xdr:rowOff>
    </xdr:from>
    <xdr:to>
      <xdr:col>36</xdr:col>
      <xdr:colOff>165100</xdr:colOff>
      <xdr:row>34</xdr:row>
      <xdr:rowOff>20197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36724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2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51660</xdr:rowOff>
    </xdr:from>
    <xdr:to>
      <xdr:col>55</xdr:col>
      <xdr:colOff>0</xdr:colOff>
      <xdr:row>58</xdr:row>
      <xdr:rowOff>132118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95760"/>
          <a:ext cx="838200" cy="8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51660</xdr:rowOff>
    </xdr:from>
    <xdr:to>
      <xdr:col>50</xdr:col>
      <xdr:colOff>114300</xdr:colOff>
      <xdr:row>58</xdr:row>
      <xdr:rowOff>65787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95760"/>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62617</xdr:rowOff>
    </xdr:from>
    <xdr:to>
      <xdr:col>45</xdr:col>
      <xdr:colOff>177800</xdr:colOff>
      <xdr:row>58</xdr:row>
      <xdr:rowOff>65787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06717"/>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62617</xdr:rowOff>
    </xdr:from>
    <xdr:to>
      <xdr:col>41</xdr:col>
      <xdr:colOff>50800</xdr:colOff>
      <xdr:row>58</xdr:row>
      <xdr:rowOff>153010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06717"/>
          <a:ext cx="889000" cy="9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81318</xdr:rowOff>
    </xdr:from>
    <xdr:to>
      <xdr:col>55</xdr:col>
      <xdr:colOff>50800</xdr:colOff>
      <xdr:row>59</xdr:row>
      <xdr:rowOff>11468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59745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860</xdr:rowOff>
    </xdr:from>
    <xdr:to>
      <xdr:col>50</xdr:col>
      <xdr:colOff>165100</xdr:colOff>
      <xdr:row>58</xdr:row>
      <xdr:rowOff>102460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118987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2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14987</xdr:rowOff>
    </xdr:from>
    <xdr:to>
      <xdr:col>46</xdr:col>
      <xdr:colOff>38100</xdr:colOff>
      <xdr:row>58</xdr:row>
      <xdr:rowOff>116587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5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133114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3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11817</xdr:rowOff>
    </xdr:from>
    <xdr:to>
      <xdr:col>41</xdr:col>
      <xdr:colOff>101600</xdr:colOff>
      <xdr:row>58</xdr:row>
      <xdr:rowOff>113417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5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129944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3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102210</xdr:rowOff>
    </xdr:from>
    <xdr:to>
      <xdr:col>36</xdr:col>
      <xdr:colOff>165100</xdr:colOff>
      <xdr:row>59</xdr:row>
      <xdr:rowOff>32360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23487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3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66770</xdr:rowOff>
    </xdr:from>
    <xdr:to>
      <xdr:col>55</xdr:col>
      <xdr:colOff>0</xdr:colOff>
      <xdr:row>78</xdr:row>
      <xdr:rowOff>115060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39870"/>
          <a:ext cx="838200" cy="4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66770</xdr:rowOff>
    </xdr:from>
    <xdr:to>
      <xdr:col>50</xdr:col>
      <xdr:colOff>114300</xdr:colOff>
      <xdr:row>78</xdr:row>
      <xdr:rowOff>95617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39870"/>
          <a:ext cx="8890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74268</xdr:rowOff>
    </xdr:from>
    <xdr:to>
      <xdr:col>45</xdr:col>
      <xdr:colOff>177800</xdr:colOff>
      <xdr:row>78</xdr:row>
      <xdr:rowOff>95617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47368"/>
          <a:ext cx="889000" cy="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74268</xdr:rowOff>
    </xdr:from>
    <xdr:to>
      <xdr:col>41</xdr:col>
      <xdr:colOff>50800</xdr:colOff>
      <xdr:row>78</xdr:row>
      <xdr:rowOff>84362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47368"/>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64260</xdr:rowOff>
    </xdr:from>
    <xdr:to>
      <xdr:col>55</xdr:col>
      <xdr:colOff>50800</xdr:colOff>
      <xdr:row>78</xdr:row>
      <xdr:rowOff>165860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15970</xdr:rowOff>
    </xdr:from>
    <xdr:to>
      <xdr:col>50</xdr:col>
      <xdr:colOff>165100</xdr:colOff>
      <xdr:row>78</xdr:row>
      <xdr:rowOff>117570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108697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44817</xdr:rowOff>
    </xdr:from>
    <xdr:to>
      <xdr:col>46</xdr:col>
      <xdr:colOff>38100</xdr:colOff>
      <xdr:row>78</xdr:row>
      <xdr:rowOff>146417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137544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23468</xdr:rowOff>
    </xdr:from>
    <xdr:to>
      <xdr:col>41</xdr:col>
      <xdr:colOff>101600</xdr:colOff>
      <xdr:row>78</xdr:row>
      <xdr:rowOff>125068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141595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7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33562</xdr:rowOff>
    </xdr:from>
    <xdr:to>
      <xdr:col>36</xdr:col>
      <xdr:colOff>165100</xdr:colOff>
      <xdr:row>78</xdr:row>
      <xdr:rowOff>135162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126289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9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76050</xdr:rowOff>
    </xdr:from>
    <xdr:to>
      <xdr:col>55</xdr:col>
      <xdr:colOff>0</xdr:colOff>
      <xdr:row>98</xdr:row>
      <xdr:rowOff>8741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06700"/>
          <a:ext cx="838200" cy="10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76050</xdr:rowOff>
    </xdr:from>
    <xdr:to>
      <xdr:col>50</xdr:col>
      <xdr:colOff>114300</xdr:colOff>
      <xdr:row>97</xdr:row>
      <xdr:rowOff>99968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06700"/>
          <a:ext cx="889000" cy="2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82418</xdr:rowOff>
    </xdr:from>
    <xdr:to>
      <xdr:col>45</xdr:col>
      <xdr:colOff>177800</xdr:colOff>
      <xdr:row>97</xdr:row>
      <xdr:rowOff>99968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13068"/>
          <a:ext cx="889000" cy="1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82418</xdr:rowOff>
    </xdr:from>
    <xdr:to>
      <xdr:col>41</xdr:col>
      <xdr:colOff>50800</xdr:colOff>
      <xdr:row>98</xdr:row>
      <xdr:rowOff>58266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13068"/>
          <a:ext cx="889000" cy="1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129391</xdr:rowOff>
    </xdr:from>
    <xdr:to>
      <xdr:col>55</xdr:col>
      <xdr:colOff>50800</xdr:colOff>
      <xdr:row>98</xdr:row>
      <xdr:rowOff>59541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152268</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25250</xdr:rowOff>
    </xdr:from>
    <xdr:to>
      <xdr:col>50</xdr:col>
      <xdr:colOff>165100</xdr:colOff>
      <xdr:row>97</xdr:row>
      <xdr:rowOff>126850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143377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3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49168</xdr:rowOff>
    </xdr:from>
    <xdr:to>
      <xdr:col>46</xdr:col>
      <xdr:colOff>38100</xdr:colOff>
      <xdr:row>97</xdr:row>
      <xdr:rowOff>150768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167295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5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31618</xdr:rowOff>
    </xdr:from>
    <xdr:to>
      <xdr:col>41</xdr:col>
      <xdr:colOff>101600</xdr:colOff>
      <xdr:row>97</xdr:row>
      <xdr:rowOff>133218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149745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43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7466</xdr:rowOff>
    </xdr:from>
    <xdr:to>
      <xdr:col>36</xdr:col>
      <xdr:colOff>165100</xdr:colOff>
      <xdr:row>98</xdr:row>
      <xdr:rowOff>109066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0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125593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139681</xdr:rowOff>
    </xdr:from>
    <xdr:to>
      <xdr:col>85</xdr:col>
      <xdr:colOff>127000</xdr:colOff>
      <xdr:row>38</xdr:row>
      <xdr:rowOff>139691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54781"/>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139681</xdr:rowOff>
    </xdr:from>
    <xdr:to>
      <xdr:col>81</xdr:col>
      <xdr:colOff>50800</xdr:colOff>
      <xdr:row>38</xdr:row>
      <xdr:rowOff>139691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781"/>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139681</xdr:rowOff>
    </xdr:from>
    <xdr:to>
      <xdr:col>76</xdr:col>
      <xdr:colOff>114300</xdr:colOff>
      <xdr:row>38</xdr:row>
      <xdr:rowOff>139681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7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155839</xdr:rowOff>
    </xdr:from>
    <xdr:to>
      <xdr:col>71</xdr:col>
      <xdr:colOff>177800</xdr:colOff>
      <xdr:row>38</xdr:row>
      <xdr:rowOff>139681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28039"/>
          <a:ext cx="889000" cy="32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88881</xdr:rowOff>
    </xdr:from>
    <xdr:to>
      <xdr:col>85</xdr:col>
      <xdr:colOff>177800</xdr:colOff>
      <xdr:row>39</xdr:row>
      <xdr:rowOff>19031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3808</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88891</xdr:rowOff>
    </xdr:from>
    <xdr:to>
      <xdr:col>81</xdr:col>
      <xdr:colOff>101600</xdr:colOff>
      <xdr:row>39</xdr:row>
      <xdr:rowOff>19041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10168</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88881</xdr:rowOff>
    </xdr:from>
    <xdr:to>
      <xdr:col>76</xdr:col>
      <xdr:colOff>165100</xdr:colOff>
      <xdr:row>39</xdr:row>
      <xdr:rowOff>19031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10158</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88881</xdr:rowOff>
    </xdr:from>
    <xdr:to>
      <xdr:col>72</xdr:col>
      <xdr:colOff>38100</xdr:colOff>
      <xdr:row>39</xdr:row>
      <xdr:rowOff>19031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10158</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105039</xdr:rowOff>
    </xdr:from>
    <xdr:to>
      <xdr:col>67</xdr:col>
      <xdr:colOff>101600</xdr:colOff>
      <xdr:row>37</xdr:row>
      <xdr:rowOff>35189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27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51716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5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170390</xdr:rowOff>
    </xdr:from>
    <xdr:to>
      <xdr:col>85</xdr:col>
      <xdr:colOff>127000</xdr:colOff>
      <xdr:row>75</xdr:row>
      <xdr:rowOff>3557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857690"/>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170390</xdr:rowOff>
    </xdr:from>
    <xdr:to>
      <xdr:col>81</xdr:col>
      <xdr:colOff>50800</xdr:colOff>
      <xdr:row>75</xdr:row>
      <xdr:rowOff>29504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57690"/>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29504</xdr:rowOff>
    </xdr:from>
    <xdr:to>
      <xdr:col>76</xdr:col>
      <xdr:colOff>114300</xdr:colOff>
      <xdr:row>75</xdr:row>
      <xdr:rowOff>71931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88254"/>
          <a:ext cx="889000" cy="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71931</xdr:rowOff>
    </xdr:from>
    <xdr:to>
      <xdr:col>71</xdr:col>
      <xdr:colOff>177800</xdr:colOff>
      <xdr:row>75</xdr:row>
      <xdr:rowOff>73989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30681"/>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124207</xdr:rowOff>
    </xdr:from>
    <xdr:to>
      <xdr:col>85</xdr:col>
      <xdr:colOff>177800</xdr:colOff>
      <xdr:row>75</xdr:row>
      <xdr:rowOff>54357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1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147084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119590</xdr:rowOff>
    </xdr:from>
    <xdr:to>
      <xdr:col>81</xdr:col>
      <xdr:colOff>101600</xdr:colOff>
      <xdr:row>75</xdr:row>
      <xdr:rowOff>49740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66267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150154</xdr:rowOff>
    </xdr:from>
    <xdr:to>
      <xdr:col>76</xdr:col>
      <xdr:colOff>165100</xdr:colOff>
      <xdr:row>75</xdr:row>
      <xdr:rowOff>80304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96831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21131</xdr:rowOff>
    </xdr:from>
    <xdr:to>
      <xdr:col>72</xdr:col>
      <xdr:colOff>38100</xdr:colOff>
      <xdr:row>75</xdr:row>
      <xdr:rowOff>122731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139258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23189</xdr:rowOff>
    </xdr:from>
    <xdr:to>
      <xdr:col>67</xdr:col>
      <xdr:colOff>101600</xdr:colOff>
      <xdr:row>75</xdr:row>
      <xdr:rowOff>124789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8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141316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5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57365</xdr:rowOff>
    </xdr:from>
    <xdr:to>
      <xdr:col>85</xdr:col>
      <xdr:colOff>127000</xdr:colOff>
      <xdr:row>99</xdr:row>
      <xdr:rowOff>59279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30915"/>
          <a:ext cx="8382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57365</xdr:rowOff>
    </xdr:from>
    <xdr:to>
      <xdr:col>81</xdr:col>
      <xdr:colOff>50800</xdr:colOff>
      <xdr:row>99</xdr:row>
      <xdr:rowOff>69284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30915"/>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36843</xdr:rowOff>
    </xdr:from>
    <xdr:to>
      <xdr:col>76</xdr:col>
      <xdr:colOff>114300</xdr:colOff>
      <xdr:row>99</xdr:row>
      <xdr:rowOff>69284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0393"/>
          <a:ext cx="889000" cy="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36843</xdr:rowOff>
    </xdr:from>
    <xdr:to>
      <xdr:col>71</xdr:col>
      <xdr:colOff>177800</xdr:colOff>
      <xdr:row>99</xdr:row>
      <xdr:rowOff>50636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0393"/>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8479</xdr:rowOff>
    </xdr:from>
    <xdr:to>
      <xdr:col>85</xdr:col>
      <xdr:colOff>177800</xdr:colOff>
      <xdr:row>99</xdr:row>
      <xdr:rowOff>110079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6565</xdr:rowOff>
    </xdr:from>
    <xdr:to>
      <xdr:col>81</xdr:col>
      <xdr:colOff>101600</xdr:colOff>
      <xdr:row>99</xdr:row>
      <xdr:rowOff>108165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99292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18484</xdr:rowOff>
    </xdr:from>
    <xdr:to>
      <xdr:col>76</xdr:col>
      <xdr:colOff>165100</xdr:colOff>
      <xdr:row>99</xdr:row>
      <xdr:rowOff>120084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111211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8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157493</xdr:rowOff>
    </xdr:from>
    <xdr:to>
      <xdr:col>72</xdr:col>
      <xdr:colOff>38100</xdr:colOff>
      <xdr:row>99</xdr:row>
      <xdr:rowOff>87643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78770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171286</xdr:rowOff>
    </xdr:from>
    <xdr:to>
      <xdr:col>67</xdr:col>
      <xdr:colOff>101600</xdr:colOff>
      <xdr:row>99</xdr:row>
      <xdr:rowOff>101436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92563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6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147358</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91458"/>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147358</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91458"/>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96558</xdr:rowOff>
    </xdr:from>
    <xdr:to>
      <xdr:col>102</xdr:col>
      <xdr:colOff>165100</xdr:colOff>
      <xdr:row>59</xdr:row>
      <xdr:rowOff>26708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43235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1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15472</xdr:rowOff>
    </xdr:from>
    <xdr:to>
      <xdr:col>116</xdr:col>
      <xdr:colOff>63500</xdr:colOff>
      <xdr:row>76</xdr:row>
      <xdr:rowOff>15962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5672"/>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43362</xdr:rowOff>
    </xdr:from>
    <xdr:to>
      <xdr:col>111</xdr:col>
      <xdr:colOff>177800</xdr:colOff>
      <xdr:row>76</xdr:row>
      <xdr:rowOff>15962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559212"/>
          <a:ext cx="889000" cy="48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43362</xdr:rowOff>
    </xdr:from>
    <xdr:to>
      <xdr:col>107</xdr:col>
      <xdr:colOff>50800</xdr:colOff>
      <xdr:row>73</xdr:row>
      <xdr:rowOff>162691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59212"/>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152583</xdr:rowOff>
    </xdr:from>
    <xdr:to>
      <xdr:col>102</xdr:col>
      <xdr:colOff>114300</xdr:colOff>
      <xdr:row>73</xdr:row>
      <xdr:rowOff>162691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668433"/>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136122</xdr:rowOff>
    </xdr:from>
    <xdr:to>
      <xdr:col>116</xdr:col>
      <xdr:colOff>114300</xdr:colOff>
      <xdr:row>76</xdr:row>
      <xdr:rowOff>66272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114549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136612</xdr:rowOff>
    </xdr:from>
    <xdr:to>
      <xdr:col>112</xdr:col>
      <xdr:colOff>38100</xdr:colOff>
      <xdr:row>76</xdr:row>
      <xdr:rowOff>66762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57889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8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164012</xdr:rowOff>
    </xdr:from>
    <xdr:to>
      <xdr:col>107</xdr:col>
      <xdr:colOff>101600</xdr:colOff>
      <xdr:row>73</xdr:row>
      <xdr:rowOff>94162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0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110689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28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111891</xdr:rowOff>
    </xdr:from>
    <xdr:to>
      <xdr:col>102</xdr:col>
      <xdr:colOff>165100</xdr:colOff>
      <xdr:row>74</xdr:row>
      <xdr:rowOff>42041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2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58568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101783</xdr:rowOff>
    </xdr:from>
    <xdr:to>
      <xdr:col>98</xdr:col>
      <xdr:colOff>38100</xdr:colOff>
      <xdr:row>74</xdr:row>
      <xdr:rowOff>31933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48460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9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６年度の人件費は全国平均及び県平均を上回っているが、類似団体内平均は下回っている。要因としては人口減少の加速化が考えられる。職員も定員割れをしている状況なので、類似団体においては同じような状況であることが理解できる。物件費においては、類似団体平均は下回ったものの、全国平均及び県平均はともに上回っている。国のデジタル化の推進により、電算業務委託などの経費も増加している。備品購入や委託、その他の経費については真に必要かを精査して縮減に努める必要がある。維持補修費は全国平均、県平均及び類似団体内平均いずれも下回っている。今後も過去に建築した公共施設の老朽化に伴う修繕等が見込まれるため、計画的な維持補修を行う必要がある。扶助費については全国平均、県平均及び類似団体内平均いずれも下回っている。急激な高齢者人口の増加、多様な社会変化により今後はさらに社会保障に係る経費が増加することが見込まれる。補助費等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増加傾向にあり、各種補助金の見直しが徹底されず、経常的に支出していることが一因となっている。今後は補助金の必要性を再精査し取捨選択する必要がある。普通建設事業費は全国平均、県平均を上回っており、類似団体内平均は下回っている。特に更新整備分が高い水準にある。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年度まで役場庁舎改築事業を予定しているため事業費が増加する見込みである。災害復旧事業費は令和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年度以降大幅に減少している。令和元年台風</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号災の災害復旧が完了したことによる。公債費は全国平均、県平均及び類似団体内平均を上回っている。給食センター新築などの償還が始まっており、今後は庁舎改築事業分の償還もあるため、増加する見込みだが、可能な限り平準化を行えるようにする。繰出金は全国平均、県平均を上回っている。公営企業会計において料金の改定を予定しているが、その他の科目においても縮減するよう努める必要がある。今後は行革、効率化を図り経費の縮減を課題として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7,821
7,691
211.41
6,765,688
6,500,861
172,966
3,987,700
7,574,206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50419</xdr:rowOff>
    </xdr:from>
    <xdr:to>
      <xdr:col>24</xdr:col>
      <xdr:colOff>63500</xdr:colOff>
      <xdr:row>37</xdr:row>
      <xdr:rowOff>68072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94069"/>
          <a:ext cx="8382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50419</xdr:rowOff>
    </xdr:from>
    <xdr:to>
      <xdr:col>19</xdr:col>
      <xdr:colOff>177800</xdr:colOff>
      <xdr:row>37</xdr:row>
      <xdr:rowOff>74422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94069"/>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74422</xdr:rowOff>
    </xdr:from>
    <xdr:to>
      <xdr:col>15</xdr:col>
      <xdr:colOff>50800</xdr:colOff>
      <xdr:row>37</xdr:row>
      <xdr:rowOff>108458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8072"/>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108458</xdr:rowOff>
    </xdr:from>
    <xdr:to>
      <xdr:col>10</xdr:col>
      <xdr:colOff>114300</xdr:colOff>
      <xdr:row>37</xdr:row>
      <xdr:rowOff>127381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52108"/>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17272</xdr:rowOff>
    </xdr:from>
    <xdr:to>
      <xdr:col>24</xdr:col>
      <xdr:colOff>114300</xdr:colOff>
      <xdr:row>37</xdr:row>
      <xdr:rowOff>118872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167149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171069</xdr:rowOff>
    </xdr:from>
    <xdr:to>
      <xdr:col>20</xdr:col>
      <xdr:colOff>38100</xdr:colOff>
      <xdr:row>37</xdr:row>
      <xdr:rowOff>101219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92346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23622</xdr:rowOff>
    </xdr:from>
    <xdr:to>
      <xdr:col>15</xdr:col>
      <xdr:colOff>101600</xdr:colOff>
      <xdr:row>37</xdr:row>
      <xdr:rowOff>125222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116349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57658</xdr:rowOff>
    </xdr:from>
    <xdr:to>
      <xdr:col>10</xdr:col>
      <xdr:colOff>165100</xdr:colOff>
      <xdr:row>37</xdr:row>
      <xdr:rowOff>159258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150385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76581</xdr:rowOff>
    </xdr:from>
    <xdr:to>
      <xdr:col>6</xdr:col>
      <xdr:colOff>38100</xdr:colOff>
      <xdr:row>38</xdr:row>
      <xdr:rowOff>6731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169308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1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33548</xdr:rowOff>
    </xdr:from>
    <xdr:to>
      <xdr:col>24</xdr:col>
      <xdr:colOff>63500</xdr:colOff>
      <xdr:row>58</xdr:row>
      <xdr:rowOff>54618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77648"/>
          <a:ext cx="8382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33548</xdr:rowOff>
    </xdr:from>
    <xdr:to>
      <xdr:col>19</xdr:col>
      <xdr:colOff>177800</xdr:colOff>
      <xdr:row>58</xdr:row>
      <xdr:rowOff>47318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77648"/>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32276</xdr:rowOff>
    </xdr:from>
    <xdr:to>
      <xdr:col>15</xdr:col>
      <xdr:colOff>50800</xdr:colOff>
      <xdr:row>58</xdr:row>
      <xdr:rowOff>47318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6376"/>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24730</xdr:rowOff>
    </xdr:from>
    <xdr:to>
      <xdr:col>10</xdr:col>
      <xdr:colOff>114300</xdr:colOff>
      <xdr:row>58</xdr:row>
      <xdr:rowOff>32276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8830"/>
          <a:ext cx="889000" cy="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3818</xdr:rowOff>
    </xdr:from>
    <xdr:to>
      <xdr:col>24</xdr:col>
      <xdr:colOff>114300</xdr:colOff>
      <xdr:row>58</xdr:row>
      <xdr:rowOff>105418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154198</xdr:rowOff>
    </xdr:from>
    <xdr:to>
      <xdr:col>20</xdr:col>
      <xdr:colOff>38100</xdr:colOff>
      <xdr:row>58</xdr:row>
      <xdr:rowOff>84348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100875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0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167968</xdr:rowOff>
    </xdr:from>
    <xdr:to>
      <xdr:col>15</xdr:col>
      <xdr:colOff>101600</xdr:colOff>
      <xdr:row>58</xdr:row>
      <xdr:rowOff>98118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114645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152926</xdr:rowOff>
    </xdr:from>
    <xdr:to>
      <xdr:col>10</xdr:col>
      <xdr:colOff>165100</xdr:colOff>
      <xdr:row>58</xdr:row>
      <xdr:rowOff>83076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99603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0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145380</xdr:rowOff>
    </xdr:from>
    <xdr:to>
      <xdr:col>6</xdr:col>
      <xdr:colOff>38100</xdr:colOff>
      <xdr:row>58</xdr:row>
      <xdr:rowOff>75530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66657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166424</xdr:rowOff>
    </xdr:from>
    <xdr:to>
      <xdr:col>24</xdr:col>
      <xdr:colOff>63500</xdr:colOff>
      <xdr:row>77</xdr:row>
      <xdr:rowOff>44707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96624"/>
          <a:ext cx="838200" cy="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162713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50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44707</xdr:rowOff>
    </xdr:from>
    <xdr:to>
      <xdr:col>19</xdr:col>
      <xdr:colOff>177800</xdr:colOff>
      <xdr:row>77</xdr:row>
      <xdr:rowOff>61926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46357"/>
          <a:ext cx="889000" cy="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45993</xdr:rowOff>
    </xdr:from>
    <xdr:to>
      <xdr:col>15</xdr:col>
      <xdr:colOff>50800</xdr:colOff>
      <xdr:row>77</xdr:row>
      <xdr:rowOff>61926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47643"/>
          <a:ext cx="8890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45993</xdr:rowOff>
    </xdr:from>
    <xdr:to>
      <xdr:col>10</xdr:col>
      <xdr:colOff>114300</xdr:colOff>
      <xdr:row>77</xdr:row>
      <xdr:rowOff>164416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47643"/>
          <a:ext cx="889000" cy="11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115624</xdr:rowOff>
    </xdr:from>
    <xdr:to>
      <xdr:col>24</xdr:col>
      <xdr:colOff>114300</xdr:colOff>
      <xdr:row>77</xdr:row>
      <xdr:rowOff>45774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94051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165357</xdr:rowOff>
    </xdr:from>
    <xdr:to>
      <xdr:col>20</xdr:col>
      <xdr:colOff>38100</xdr:colOff>
      <xdr:row>77</xdr:row>
      <xdr:rowOff>95507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9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86634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8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11126</xdr:rowOff>
    </xdr:from>
    <xdr:to>
      <xdr:col>15</xdr:col>
      <xdr:colOff>101600</xdr:colOff>
      <xdr:row>77</xdr:row>
      <xdr:rowOff>112726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103853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0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166643</xdr:rowOff>
    </xdr:from>
    <xdr:to>
      <xdr:col>10</xdr:col>
      <xdr:colOff>165100</xdr:colOff>
      <xdr:row>77</xdr:row>
      <xdr:rowOff>96793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87920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8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113616</xdr:rowOff>
    </xdr:from>
    <xdr:to>
      <xdr:col>6</xdr:col>
      <xdr:colOff>38100</xdr:colOff>
      <xdr:row>78</xdr:row>
      <xdr:rowOff>43766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34893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0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5255</xdr:rowOff>
    </xdr:from>
    <xdr:to>
      <xdr:col>24</xdr:col>
      <xdr:colOff>63500</xdr:colOff>
      <xdr:row>97</xdr:row>
      <xdr:rowOff>38545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35905"/>
          <a:ext cx="838200" cy="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33077</xdr:rowOff>
    </xdr:from>
    <xdr:to>
      <xdr:col>19</xdr:col>
      <xdr:colOff>177800</xdr:colOff>
      <xdr:row>97</xdr:row>
      <xdr:rowOff>38545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63727"/>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32043</xdr:rowOff>
    </xdr:from>
    <xdr:to>
      <xdr:col>15</xdr:col>
      <xdr:colOff>50800</xdr:colOff>
      <xdr:row>97</xdr:row>
      <xdr:rowOff>33077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662693"/>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15881</xdr:rowOff>
    </xdr:from>
    <xdr:to>
      <xdr:col>10</xdr:col>
      <xdr:colOff>114300</xdr:colOff>
      <xdr:row>97</xdr:row>
      <xdr:rowOff>32043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46531"/>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125905</xdr:rowOff>
    </xdr:from>
    <xdr:to>
      <xdr:col>24</xdr:col>
      <xdr:colOff>114300</xdr:colOff>
      <xdr:row>97</xdr:row>
      <xdr:rowOff>56055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8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104332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159195</xdr:rowOff>
    </xdr:from>
    <xdr:to>
      <xdr:col>20</xdr:col>
      <xdr:colOff>38100</xdr:colOff>
      <xdr:row>97</xdr:row>
      <xdr:rowOff>89345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80472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153727</xdr:rowOff>
    </xdr:from>
    <xdr:to>
      <xdr:col>15</xdr:col>
      <xdr:colOff>101600</xdr:colOff>
      <xdr:row>97</xdr:row>
      <xdr:rowOff>83877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75004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0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152693</xdr:rowOff>
    </xdr:from>
    <xdr:to>
      <xdr:col>10</xdr:col>
      <xdr:colOff>165100</xdr:colOff>
      <xdr:row>97</xdr:row>
      <xdr:rowOff>82843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73970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136531</xdr:rowOff>
    </xdr:from>
    <xdr:to>
      <xdr:col>6</xdr:col>
      <xdr:colOff>38100</xdr:colOff>
      <xdr:row>97</xdr:row>
      <xdr:rowOff>66681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57808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42164</xdr:rowOff>
    </xdr:from>
    <xdr:to>
      <xdr:col>55</xdr:col>
      <xdr:colOff>0</xdr:colOff>
      <xdr:row>38</xdr:row>
      <xdr:rowOff>98552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557264"/>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37211</xdr:rowOff>
    </xdr:from>
    <xdr:to>
      <xdr:col>50</xdr:col>
      <xdr:colOff>114300</xdr:colOff>
      <xdr:row>38</xdr:row>
      <xdr:rowOff>42164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55231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10922</xdr:rowOff>
    </xdr:from>
    <xdr:to>
      <xdr:col>45</xdr:col>
      <xdr:colOff>177800</xdr:colOff>
      <xdr:row>38</xdr:row>
      <xdr:rowOff>37211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526022"/>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10922</xdr:rowOff>
    </xdr:from>
    <xdr:to>
      <xdr:col>41</xdr:col>
      <xdr:colOff>50800</xdr:colOff>
      <xdr:row>38</xdr:row>
      <xdr:rowOff>77597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526022"/>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47752</xdr:rowOff>
    </xdr:from>
    <xdr:to>
      <xdr:col>55</xdr:col>
      <xdr:colOff>50800</xdr:colOff>
      <xdr:row>38</xdr:row>
      <xdr:rowOff>149352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153052</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9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162814</xdr:rowOff>
    </xdr:from>
    <xdr:to>
      <xdr:col>50</xdr:col>
      <xdr:colOff>165100</xdr:colOff>
      <xdr:row>38</xdr:row>
      <xdr:rowOff>92964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109491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281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157861</xdr:rowOff>
    </xdr:from>
    <xdr:to>
      <xdr:col>46</xdr:col>
      <xdr:colOff>38100</xdr:colOff>
      <xdr:row>38</xdr:row>
      <xdr:rowOff>88011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104538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276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131572</xdr:rowOff>
    </xdr:from>
    <xdr:to>
      <xdr:col>41</xdr:col>
      <xdr:colOff>101600</xdr:colOff>
      <xdr:row>38</xdr:row>
      <xdr:rowOff>61722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78249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250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26797</xdr:rowOff>
    </xdr:from>
    <xdr:to>
      <xdr:col>36</xdr:col>
      <xdr:colOff>165100</xdr:colOff>
      <xdr:row>38</xdr:row>
      <xdr:rowOff>128397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119524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63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20866</xdr:rowOff>
    </xdr:from>
    <xdr:to>
      <xdr:col>55</xdr:col>
      <xdr:colOff>0</xdr:colOff>
      <xdr:row>55</xdr:row>
      <xdr:rowOff>64696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50616"/>
          <a:ext cx="838200" cy="4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72820</xdr:rowOff>
    </xdr:from>
    <xdr:to>
      <xdr:col>50</xdr:col>
      <xdr:colOff>114300</xdr:colOff>
      <xdr:row>55</xdr:row>
      <xdr:rowOff>20866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331120"/>
          <a:ext cx="889000" cy="1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72820</xdr:rowOff>
    </xdr:from>
    <xdr:to>
      <xdr:col>45</xdr:col>
      <xdr:colOff>177800</xdr:colOff>
      <xdr:row>54</xdr:row>
      <xdr:rowOff>103802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331120"/>
          <a:ext cx="889000" cy="3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90018</xdr:rowOff>
    </xdr:from>
    <xdr:to>
      <xdr:col>41</xdr:col>
      <xdr:colOff>50800</xdr:colOff>
      <xdr:row>54</xdr:row>
      <xdr:rowOff>103802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348318"/>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13896</xdr:rowOff>
    </xdr:from>
    <xdr:to>
      <xdr:col>55</xdr:col>
      <xdr:colOff>50800</xdr:colOff>
      <xdr:row>55</xdr:row>
      <xdr:rowOff>115496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4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36773</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2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141516</xdr:rowOff>
    </xdr:from>
    <xdr:to>
      <xdr:col>50</xdr:col>
      <xdr:colOff>165100</xdr:colOff>
      <xdr:row>55</xdr:row>
      <xdr:rowOff>71666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3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88193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1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22020</xdr:rowOff>
    </xdr:from>
    <xdr:to>
      <xdr:col>46</xdr:col>
      <xdr:colOff>38100</xdr:colOff>
      <xdr:row>54</xdr:row>
      <xdr:rowOff>123620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2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140147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05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53002</xdr:rowOff>
    </xdr:from>
    <xdr:to>
      <xdr:col>41</xdr:col>
      <xdr:colOff>101600</xdr:colOff>
      <xdr:row>54</xdr:row>
      <xdr:rowOff>154602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3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171129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08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39218</xdr:rowOff>
    </xdr:from>
    <xdr:to>
      <xdr:col>36</xdr:col>
      <xdr:colOff>165100</xdr:colOff>
      <xdr:row>54</xdr:row>
      <xdr:rowOff>140818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2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157345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07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157037</xdr:rowOff>
    </xdr:from>
    <xdr:to>
      <xdr:col>55</xdr:col>
      <xdr:colOff>0</xdr:colOff>
      <xdr:row>78</xdr:row>
      <xdr:rowOff>167765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30137"/>
          <a:ext cx="8382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103319</xdr:rowOff>
    </xdr:from>
    <xdr:to>
      <xdr:col>50</xdr:col>
      <xdr:colOff>114300</xdr:colOff>
      <xdr:row>78</xdr:row>
      <xdr:rowOff>157037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76419"/>
          <a:ext cx="889000" cy="5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103319</xdr:rowOff>
    </xdr:from>
    <xdr:to>
      <xdr:col>45</xdr:col>
      <xdr:colOff>177800</xdr:colOff>
      <xdr:row>78</xdr:row>
      <xdr:rowOff>152981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76419"/>
          <a:ext cx="889000" cy="4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55138</xdr:rowOff>
    </xdr:from>
    <xdr:to>
      <xdr:col>41</xdr:col>
      <xdr:colOff>50800</xdr:colOff>
      <xdr:row>78</xdr:row>
      <xdr:rowOff>152981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28238"/>
          <a:ext cx="889000" cy="9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116965</xdr:rowOff>
    </xdr:from>
    <xdr:to>
      <xdr:col>55</xdr:col>
      <xdr:colOff>50800</xdr:colOff>
      <xdr:row>79</xdr:row>
      <xdr:rowOff>47115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106237</xdr:rowOff>
    </xdr:from>
    <xdr:to>
      <xdr:col>50</xdr:col>
      <xdr:colOff>165100</xdr:colOff>
      <xdr:row>79</xdr:row>
      <xdr:rowOff>36387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52914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25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52519</xdr:rowOff>
    </xdr:from>
    <xdr:to>
      <xdr:col>46</xdr:col>
      <xdr:colOff>38100</xdr:colOff>
      <xdr:row>78</xdr:row>
      <xdr:rowOff>154119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170646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20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102181</xdr:rowOff>
    </xdr:from>
    <xdr:to>
      <xdr:col>41</xdr:col>
      <xdr:colOff>101600</xdr:colOff>
      <xdr:row>79</xdr:row>
      <xdr:rowOff>32331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48858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25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4338</xdr:rowOff>
    </xdr:from>
    <xdr:to>
      <xdr:col>36</xdr:col>
      <xdr:colOff>165100</xdr:colOff>
      <xdr:row>78</xdr:row>
      <xdr:rowOff>105938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122465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83268</xdr:rowOff>
    </xdr:from>
    <xdr:to>
      <xdr:col>55</xdr:col>
      <xdr:colOff>0</xdr:colOff>
      <xdr:row>97</xdr:row>
      <xdr:rowOff>145275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13918"/>
          <a:ext cx="838200" cy="6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70810</xdr:rowOff>
    </xdr:from>
    <xdr:to>
      <xdr:col>50</xdr:col>
      <xdr:colOff>114300</xdr:colOff>
      <xdr:row>97</xdr:row>
      <xdr:rowOff>83268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01460"/>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70810</xdr:rowOff>
    </xdr:from>
    <xdr:to>
      <xdr:col>45</xdr:col>
      <xdr:colOff>177800</xdr:colOff>
      <xdr:row>97</xdr:row>
      <xdr:rowOff>76091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01460"/>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76091</xdr:rowOff>
    </xdr:from>
    <xdr:to>
      <xdr:col>41</xdr:col>
      <xdr:colOff>50800</xdr:colOff>
      <xdr:row>97</xdr:row>
      <xdr:rowOff>131916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06741"/>
          <a:ext cx="889000" cy="5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94475</xdr:rowOff>
    </xdr:from>
    <xdr:to>
      <xdr:col>55</xdr:col>
      <xdr:colOff>50800</xdr:colOff>
      <xdr:row>98</xdr:row>
      <xdr:rowOff>24625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9402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4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32468</xdr:rowOff>
    </xdr:from>
    <xdr:to>
      <xdr:col>50</xdr:col>
      <xdr:colOff>165100</xdr:colOff>
      <xdr:row>97</xdr:row>
      <xdr:rowOff>134068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150595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4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20010</xdr:rowOff>
    </xdr:from>
    <xdr:to>
      <xdr:col>46</xdr:col>
      <xdr:colOff>38100</xdr:colOff>
      <xdr:row>97</xdr:row>
      <xdr:rowOff>121610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138137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2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25291</xdr:rowOff>
    </xdr:from>
    <xdr:to>
      <xdr:col>41</xdr:col>
      <xdr:colOff>101600</xdr:colOff>
      <xdr:row>97</xdr:row>
      <xdr:rowOff>126891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143418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3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81116</xdr:rowOff>
    </xdr:from>
    <xdr:to>
      <xdr:col>36</xdr:col>
      <xdr:colOff>165100</xdr:colOff>
      <xdr:row>98</xdr:row>
      <xdr:rowOff>11266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169747</xdr:rowOff>
    </xdr:from>
    <xdr:to>
      <xdr:col>85</xdr:col>
      <xdr:colOff>127000</xdr:colOff>
      <xdr:row>38</xdr:row>
      <xdr:rowOff>11977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13397"/>
          <a:ext cx="838200" cy="1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154948</xdr:rowOff>
    </xdr:from>
    <xdr:to>
      <xdr:col>81</xdr:col>
      <xdr:colOff>50800</xdr:colOff>
      <xdr:row>38</xdr:row>
      <xdr:rowOff>11977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98598"/>
          <a:ext cx="889000" cy="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154948</xdr:rowOff>
    </xdr:from>
    <xdr:to>
      <xdr:col>76</xdr:col>
      <xdr:colOff>114300</xdr:colOff>
      <xdr:row>38</xdr:row>
      <xdr:rowOff>34489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98598"/>
          <a:ext cx="889000" cy="5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26580</xdr:rowOff>
    </xdr:from>
    <xdr:to>
      <xdr:col>71</xdr:col>
      <xdr:colOff>177800</xdr:colOff>
      <xdr:row>38</xdr:row>
      <xdr:rowOff>34489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541680"/>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118947</xdr:rowOff>
    </xdr:from>
    <xdr:to>
      <xdr:col>85</xdr:col>
      <xdr:colOff>177800</xdr:colOff>
      <xdr:row>38</xdr:row>
      <xdr:rowOff>49097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132627</xdr:rowOff>
    </xdr:from>
    <xdr:to>
      <xdr:col>81</xdr:col>
      <xdr:colOff>101600</xdr:colOff>
      <xdr:row>38</xdr:row>
      <xdr:rowOff>62777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7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53904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104148</xdr:rowOff>
    </xdr:from>
    <xdr:to>
      <xdr:col>76</xdr:col>
      <xdr:colOff>165100</xdr:colOff>
      <xdr:row>38</xdr:row>
      <xdr:rowOff>34297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477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25425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4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155139</xdr:rowOff>
    </xdr:from>
    <xdr:to>
      <xdr:col>72</xdr:col>
      <xdr:colOff>38100</xdr:colOff>
      <xdr:row>38</xdr:row>
      <xdr:rowOff>85289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9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76416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147229</xdr:rowOff>
    </xdr:from>
    <xdr:to>
      <xdr:col>67</xdr:col>
      <xdr:colOff>101600</xdr:colOff>
      <xdr:row>38</xdr:row>
      <xdr:rowOff>77380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908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68507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152587</xdr:rowOff>
    </xdr:from>
    <xdr:to>
      <xdr:col>85</xdr:col>
      <xdr:colOff>127000</xdr:colOff>
      <xdr:row>57</xdr:row>
      <xdr:rowOff>166907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925237"/>
          <a:ext cx="8382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152587</xdr:rowOff>
    </xdr:from>
    <xdr:to>
      <xdr:col>81</xdr:col>
      <xdr:colOff>50800</xdr:colOff>
      <xdr:row>58</xdr:row>
      <xdr:rowOff>15270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25237"/>
          <a:ext cx="889000" cy="3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15270</xdr:rowOff>
    </xdr:from>
    <xdr:to>
      <xdr:col>76</xdr:col>
      <xdr:colOff>114300</xdr:colOff>
      <xdr:row>58</xdr:row>
      <xdr:rowOff>29707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59370"/>
          <a:ext cx="889000" cy="1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145284</xdr:rowOff>
    </xdr:from>
    <xdr:to>
      <xdr:col>71</xdr:col>
      <xdr:colOff>177800</xdr:colOff>
      <xdr:row>58</xdr:row>
      <xdr:rowOff>29707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17934"/>
          <a:ext cx="889000" cy="5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116107</xdr:rowOff>
    </xdr:from>
    <xdr:to>
      <xdr:col>85</xdr:col>
      <xdr:colOff>177800</xdr:colOff>
      <xdr:row>58</xdr:row>
      <xdr:rowOff>46257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94534</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101787</xdr:rowOff>
    </xdr:from>
    <xdr:to>
      <xdr:col>81</xdr:col>
      <xdr:colOff>101600</xdr:colOff>
      <xdr:row>58</xdr:row>
      <xdr:rowOff>31937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23064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6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135920</xdr:rowOff>
    </xdr:from>
    <xdr:to>
      <xdr:col>76</xdr:col>
      <xdr:colOff>165100</xdr:colOff>
      <xdr:row>58</xdr:row>
      <xdr:rowOff>66070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57197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150357</xdr:rowOff>
    </xdr:from>
    <xdr:to>
      <xdr:col>72</xdr:col>
      <xdr:colOff>38100</xdr:colOff>
      <xdr:row>58</xdr:row>
      <xdr:rowOff>80507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71634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1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94484</xdr:rowOff>
    </xdr:from>
    <xdr:to>
      <xdr:col>67</xdr:col>
      <xdr:colOff>101600</xdr:colOff>
      <xdr:row>58</xdr:row>
      <xdr:rowOff>24634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41161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139681</xdr:rowOff>
    </xdr:from>
    <xdr:to>
      <xdr:col>85</xdr:col>
      <xdr:colOff>127000</xdr:colOff>
      <xdr:row>78</xdr:row>
      <xdr:rowOff>139691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12781"/>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139681</xdr:rowOff>
    </xdr:from>
    <xdr:to>
      <xdr:col>81</xdr:col>
      <xdr:colOff>50800</xdr:colOff>
      <xdr:row>78</xdr:row>
      <xdr:rowOff>139691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12781"/>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139681</xdr:rowOff>
    </xdr:from>
    <xdr:to>
      <xdr:col>76</xdr:col>
      <xdr:colOff>114300</xdr:colOff>
      <xdr:row>78</xdr:row>
      <xdr:rowOff>139681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127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155839</xdr:rowOff>
    </xdr:from>
    <xdr:to>
      <xdr:col>71</xdr:col>
      <xdr:colOff>177800</xdr:colOff>
      <xdr:row>78</xdr:row>
      <xdr:rowOff>139681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186039"/>
          <a:ext cx="889000" cy="32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88881</xdr:rowOff>
    </xdr:from>
    <xdr:to>
      <xdr:col>85</xdr:col>
      <xdr:colOff>177800</xdr:colOff>
      <xdr:row>79</xdr:row>
      <xdr:rowOff>19031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3808</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76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88891</xdr:rowOff>
    </xdr:from>
    <xdr:to>
      <xdr:col>81</xdr:col>
      <xdr:colOff>101600</xdr:colOff>
      <xdr:row>79</xdr:row>
      <xdr:rowOff>19041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10168</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55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88881</xdr:rowOff>
    </xdr:from>
    <xdr:to>
      <xdr:col>76</xdr:col>
      <xdr:colOff>165100</xdr:colOff>
      <xdr:row>79</xdr:row>
      <xdr:rowOff>19031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10158</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88881</xdr:rowOff>
    </xdr:from>
    <xdr:to>
      <xdr:col>72</xdr:col>
      <xdr:colOff>38100</xdr:colOff>
      <xdr:row>79</xdr:row>
      <xdr:rowOff>19031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10158</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105039</xdr:rowOff>
    </xdr:from>
    <xdr:to>
      <xdr:col>67</xdr:col>
      <xdr:colOff>101600</xdr:colOff>
      <xdr:row>77</xdr:row>
      <xdr:rowOff>35189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1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51716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9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170390</xdr:rowOff>
    </xdr:from>
    <xdr:to>
      <xdr:col>85</xdr:col>
      <xdr:colOff>127000</xdr:colOff>
      <xdr:row>95</xdr:row>
      <xdr:rowOff>3558</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286690"/>
          <a:ext cx="8382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170390</xdr:rowOff>
    </xdr:from>
    <xdr:to>
      <xdr:col>81</xdr:col>
      <xdr:colOff>50800</xdr:colOff>
      <xdr:row>95</xdr:row>
      <xdr:rowOff>29504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286690"/>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29504</xdr:rowOff>
    </xdr:from>
    <xdr:to>
      <xdr:col>76</xdr:col>
      <xdr:colOff>114300</xdr:colOff>
      <xdr:row>95</xdr:row>
      <xdr:rowOff>71932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317254"/>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71932</xdr:rowOff>
    </xdr:from>
    <xdr:to>
      <xdr:col>71</xdr:col>
      <xdr:colOff>177800</xdr:colOff>
      <xdr:row>95</xdr:row>
      <xdr:rowOff>73989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35968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124208</xdr:rowOff>
    </xdr:from>
    <xdr:to>
      <xdr:col>85</xdr:col>
      <xdr:colOff>177800</xdr:colOff>
      <xdr:row>95</xdr:row>
      <xdr:rowOff>54358</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2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147085</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09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119590</xdr:rowOff>
    </xdr:from>
    <xdr:to>
      <xdr:col>81</xdr:col>
      <xdr:colOff>101600</xdr:colOff>
      <xdr:row>95</xdr:row>
      <xdr:rowOff>49740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2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66267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150154</xdr:rowOff>
    </xdr:from>
    <xdr:to>
      <xdr:col>76</xdr:col>
      <xdr:colOff>165100</xdr:colOff>
      <xdr:row>95</xdr:row>
      <xdr:rowOff>80304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2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96831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21132</xdr:rowOff>
    </xdr:from>
    <xdr:to>
      <xdr:col>72</xdr:col>
      <xdr:colOff>38100</xdr:colOff>
      <xdr:row>95</xdr:row>
      <xdr:rowOff>122732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30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139259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23189</xdr:rowOff>
    </xdr:from>
    <xdr:to>
      <xdr:col>67</xdr:col>
      <xdr:colOff>101600</xdr:colOff>
      <xdr:row>95</xdr:row>
      <xdr:rowOff>124789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31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141316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8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全国平均、県平均を上回っているが類似団体内平均を下回っている。例年ほぼ変動がない状態となっている。総務費は全国平均及び県平均を上回っているが、類似団体内平均は下回っており、前年度比</a:t>
          </a:r>
          <a:r>
            <a:rPr kumimoji="1" lang="en-US" altLang="ja-JP" sz="1300">
              <a:latin typeface="ＭＳ Ｐゴシック" panose="020B0600070205080204" pitchFamily="50" charset="-128"/>
              <a:ea typeface="ＭＳ Ｐゴシック" panose="020B0600070205080204" pitchFamily="50" charset="-128"/>
            </a:rPr>
            <a:t>-46,086</a:t>
          </a:r>
          <a:r>
            <a:rPr kumimoji="1" lang="ja-JP" altLang="en-US" sz="1300">
              <a:latin typeface="ＭＳ Ｐゴシック" panose="020B0600070205080204" pitchFamily="50" charset="-128"/>
              <a:ea typeface="ＭＳ Ｐゴシック" panose="020B0600070205080204" pitchFamily="50" charset="-128"/>
            </a:rPr>
            <a:t>円となっている。要因として、庁舎改築事業に係る主要工事が完了したことが挙げられる。民生費は全国平均、県平均及び類似団体内平均いずれも下回っており、福祉事業に係る経費が相対的に少ないことが分かる。高齢者が増加しているが、子育て世代が減少していることが大きな要因である。衛生費は全国平均及び県平均を上回っているが、類似団体内平均を下回っている。町単体では前年度比</a:t>
          </a:r>
          <a:r>
            <a:rPr kumimoji="1" lang="en-US" altLang="ja-JP" sz="1300">
              <a:latin typeface="ＭＳ Ｐゴシック" panose="020B0600070205080204" pitchFamily="50" charset="-128"/>
              <a:ea typeface="ＭＳ Ｐゴシック" panose="020B0600070205080204" pitchFamily="50" charset="-128"/>
            </a:rPr>
            <a:t>+7,281</a:t>
          </a:r>
          <a:r>
            <a:rPr kumimoji="1" lang="ja-JP" altLang="en-US" sz="1300">
              <a:latin typeface="ＭＳ Ｐゴシック" panose="020B0600070205080204" pitchFamily="50" charset="-128"/>
              <a:ea typeface="ＭＳ Ｐゴシック" panose="020B0600070205080204" pitchFamily="50" charset="-128"/>
            </a:rPr>
            <a:t>円となっており、要因として、各種予防接種等の事業費が増加したことが考えられる。労働費は町の施策である雇用拡大奨励補助金の影響により増減が見られるが、今後は新規事業を予定していることから増加の可能性を考慮している。農林水産業費は前年比</a:t>
          </a:r>
          <a:r>
            <a:rPr kumimoji="1" lang="en-US" altLang="ja-JP" sz="1300">
              <a:latin typeface="ＭＳ Ｐゴシック" panose="020B0600070205080204" pitchFamily="50" charset="-128"/>
              <a:ea typeface="ＭＳ Ｐゴシック" panose="020B0600070205080204" pitchFamily="50" charset="-128"/>
            </a:rPr>
            <a:t>-5,752</a:t>
          </a:r>
          <a:r>
            <a:rPr kumimoji="1" lang="ja-JP" altLang="en-US" sz="1300">
              <a:latin typeface="ＭＳ Ｐゴシック" panose="020B0600070205080204" pitchFamily="50" charset="-128"/>
              <a:ea typeface="ＭＳ Ｐゴシック" panose="020B0600070205080204" pitchFamily="50" charset="-128"/>
            </a:rPr>
            <a:t>円となっている。林道及び水利施設等の整備が完了していくため今後は減少していく見込みである。商工費は湯遊ランドはなわ改修工事等により増減し、前年比</a:t>
          </a:r>
          <a:r>
            <a:rPr kumimoji="1" lang="en-US" altLang="ja-JP" sz="1300">
              <a:latin typeface="ＭＳ Ｐゴシック" panose="020B0600070205080204" pitchFamily="50" charset="-128"/>
              <a:ea typeface="ＭＳ Ｐゴシック" panose="020B0600070205080204" pitchFamily="50" charset="-128"/>
            </a:rPr>
            <a:t>-3,285</a:t>
          </a:r>
          <a:r>
            <a:rPr kumimoji="1" lang="ja-JP" altLang="en-US" sz="1300">
              <a:latin typeface="ＭＳ Ｐゴシック" panose="020B0600070205080204" pitchFamily="50" charset="-128"/>
              <a:ea typeface="ＭＳ Ｐゴシック" panose="020B0600070205080204" pitchFamily="50" charset="-128"/>
            </a:rPr>
            <a:t>円となっている。土木費は道路維持事業、道路新設改良事業により増減があり、前年比</a:t>
          </a:r>
          <a:r>
            <a:rPr kumimoji="1" lang="en-US" altLang="ja-JP" sz="1300">
              <a:latin typeface="ＭＳ Ｐゴシック" panose="020B0600070205080204" pitchFamily="50" charset="-128"/>
              <a:ea typeface="ＭＳ Ｐゴシック" panose="020B0600070205080204" pitchFamily="50" charset="-128"/>
            </a:rPr>
            <a:t>-27,125</a:t>
          </a:r>
          <a:r>
            <a:rPr kumimoji="1" lang="ja-JP" altLang="en-US" sz="1300">
              <a:latin typeface="ＭＳ Ｐゴシック" panose="020B0600070205080204" pitchFamily="50" charset="-128"/>
              <a:ea typeface="ＭＳ Ｐゴシック" panose="020B0600070205080204" pitchFamily="50" charset="-128"/>
            </a:rPr>
            <a:t>円となっている。今後は北野松岡線の全線開通に向け増加していくことが見込まれる。消防費は屯所の改築、ポンプ車の更新等で平準化して事業を実施しているため、今後も大きく変動することはないと見込まれる。教育費は増加傾向にあり、令和５年度より入学祝金事業を実施しているため、今後も該当者数に応じて増加する見込みである。類似団体内平均を参考にするとともに、行財政改革を進めながら歳出削減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財政調整基金は、標準財政規模の</a:t>
          </a:r>
          <a:r>
            <a:rPr kumimoji="1" lang="en-US" altLang="ja-JP" sz="1200">
              <a:latin typeface="ＭＳ ゴシック" pitchFamily="49" charset="-128"/>
              <a:ea typeface="ＭＳ ゴシック" pitchFamily="49" charset="-128"/>
            </a:rPr>
            <a:t>24.95</a:t>
          </a:r>
          <a:r>
            <a:rPr kumimoji="1" lang="ja-JP" altLang="en-US" sz="1200">
              <a:latin typeface="ＭＳ ゴシック" pitchFamily="49" charset="-128"/>
              <a:ea typeface="ＭＳ ゴシック" pitchFamily="49" charset="-128"/>
            </a:rPr>
            <a:t>％を積み立てており、適正とされている</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以上の残高を有している。不測の事態に対応できる備えが整っている一方、近年、取り崩しの金額が大きくなっていることから、残高の推移に注意するとともに、基金に依存しない財政運営に努める必要がある。実質収支額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％台で推移していたが、令和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年度以降は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％前後で推移する結果となった。実質単年度収支は、繰越事業の減少や基金の取り崩しの減少などにより令和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年度よりプラスに転じていたが、令和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年度は再びマイナスとなった。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で赤字額は出ていないものの、一般会計からの繰出金や補助金で賄っている割合が大きいため、各特別会計等での収入の確保や歳出削減に努める必要がある。また、令和５年度より農業集落排水処理事業、公共下水道事業が法適化したが、料金の引き上げに数年要するため、しばらくは補助金や繰出金は同規模で推移していく。料金引き上げ後は上水道事業、下水道事業の補助金負担は減少していく見込みだが、事業費全てを料金収入で見込むことはできないため、補助金支出は今後も継続する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election activeCell="B3" sqref="B3:K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6765688</v>
      </c>
      <c r="BO4" s="371"/>
      <c r="BP4" s="371"/>
      <c r="BQ4" s="371"/>
      <c r="BR4" s="371"/>
      <c r="BS4" s="371"/>
      <c r="BT4" s="371"/>
      <c r="BU4" s="372"/>
      <c r="BV4" s="370">
        <v>7377461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4.3</v>
      </c>
      <c r="CU4" s="377"/>
      <c r="CV4" s="377"/>
      <c r="CW4" s="377"/>
      <c r="CX4" s="377"/>
      <c r="CY4" s="377"/>
      <c r="CZ4" s="377"/>
      <c r="DA4" s="378"/>
      <c r="DB4" s="376">
        <v>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6500861</v>
      </c>
      <c r="BO5" s="408"/>
      <c r="BP5" s="408"/>
      <c r="BQ5" s="408"/>
      <c r="BR5" s="408"/>
      <c r="BS5" s="408"/>
      <c r="BT5" s="408"/>
      <c r="BU5" s="409"/>
      <c r="BV5" s="407">
        <v>7163406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93.7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264827</v>
      </c>
      <c r="BO6" s="408"/>
      <c r="BP6" s="408"/>
      <c r="BQ6" s="408"/>
      <c r="BR6" s="408"/>
      <c r="BS6" s="408"/>
      <c r="BT6" s="408"/>
      <c r="BU6" s="409"/>
      <c r="BV6" s="407">
        <v>214055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93.4</v>
      </c>
      <c r="CU6" s="445"/>
      <c r="CV6" s="445"/>
      <c r="CW6" s="445"/>
      <c r="CX6" s="445"/>
      <c r="CY6" s="445"/>
      <c r="CZ6" s="445"/>
      <c r="DA6" s="446"/>
      <c r="DB6" s="444">
        <v>93.7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91861</v>
      </c>
      <c r="BO7" s="408"/>
      <c r="BP7" s="408"/>
      <c r="BQ7" s="408"/>
      <c r="BR7" s="408"/>
      <c r="BS7" s="408"/>
      <c r="BT7" s="408"/>
      <c r="BU7" s="409"/>
      <c r="BV7" s="407">
        <v>19166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3987700</v>
      </c>
      <c r="CU7" s="408"/>
      <c r="CV7" s="408"/>
      <c r="CW7" s="408"/>
      <c r="CX7" s="408"/>
      <c r="CY7" s="408"/>
      <c r="CZ7" s="408"/>
      <c r="DA7" s="409"/>
      <c r="DB7" s="407">
        <v>3932412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172966</v>
      </c>
      <c r="BO8" s="408"/>
      <c r="BP8" s="408"/>
      <c r="BQ8" s="408"/>
      <c r="BR8" s="408"/>
      <c r="BS8" s="408"/>
      <c r="BT8" s="408"/>
      <c r="BU8" s="409"/>
      <c r="BV8" s="407">
        <v>194889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8302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-21923</v>
      </c>
      <c r="BO9" s="408"/>
      <c r="BP9" s="408"/>
      <c r="BQ9" s="408"/>
      <c r="BR9" s="408"/>
      <c r="BS9" s="408"/>
      <c r="BT9" s="408"/>
      <c r="BU9" s="409"/>
      <c r="BV9" s="407">
        <v>-3139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15.5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9157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211265</v>
      </c>
      <c r="BO10" s="408"/>
      <c r="BP10" s="408"/>
      <c r="BQ10" s="408"/>
      <c r="BR10" s="408"/>
      <c r="BS10" s="408"/>
      <c r="BT10" s="408"/>
      <c r="BU10" s="409"/>
      <c r="BV10" s="407">
        <v>99131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7821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265400</v>
      </c>
      <c r="BO12" s="408"/>
      <c r="BP12" s="408"/>
      <c r="BQ12" s="408"/>
      <c r="BR12" s="408"/>
      <c r="BS12" s="408"/>
      <c r="BT12" s="408"/>
      <c r="BU12" s="409"/>
      <c r="BV12" s="407">
        <v>193100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7691</v>
      </c>
      <c r="S13" s="492"/>
      <c r="T13" s="492"/>
      <c r="U13" s="492"/>
      <c r="V13" s="493"/>
      <c r="W13" s="423" t="s">
        <v>131</v>
      </c>
      <c r="X13" s="424"/>
      <c r="Y13" s="424"/>
      <c r="Z13" s="424"/>
      <c r="AA13" s="424"/>
      <c r="AB13" s="414"/>
      <c r="AC13" s="458">
        <v>683</v>
      </c>
      <c r="AD13" s="459"/>
      <c r="AE13" s="459"/>
      <c r="AF13" s="459"/>
      <c r="AG13" s="501"/>
      <c r="AH13" s="458">
        <v>837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-76058</v>
      </c>
      <c r="BO13" s="408"/>
      <c r="BP13" s="408"/>
      <c r="BQ13" s="408"/>
      <c r="BR13" s="408"/>
      <c r="BS13" s="408"/>
      <c r="BT13" s="408"/>
      <c r="BU13" s="409"/>
      <c r="BV13" s="407">
        <v>-97108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10.9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7979</v>
      </c>
      <c r="S14" s="492"/>
      <c r="T14" s="492"/>
      <c r="U14" s="492"/>
      <c r="V14" s="493"/>
      <c r="W14" s="397"/>
      <c r="X14" s="398"/>
      <c r="Y14" s="398"/>
      <c r="Z14" s="398"/>
      <c r="AA14" s="398"/>
      <c r="AB14" s="387"/>
      <c r="AC14" s="494">
        <v>16.2</v>
      </c>
      <c r="AD14" s="495"/>
      <c r="AE14" s="495"/>
      <c r="AF14" s="495"/>
      <c r="AG14" s="496"/>
      <c r="AH14" s="494">
        <v>17.7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34.299999999999997</v>
      </c>
      <c r="CU14" s="506"/>
      <c r="CV14" s="506"/>
      <c r="CW14" s="506"/>
      <c r="CX14" s="506"/>
      <c r="CY14" s="506"/>
      <c r="CZ14" s="506"/>
      <c r="DA14" s="507"/>
      <c r="DB14" s="505">
        <v>32.1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7859</v>
      </c>
      <c r="S15" s="492"/>
      <c r="T15" s="492"/>
      <c r="U15" s="492"/>
      <c r="V15" s="493"/>
      <c r="W15" s="423" t="s">
        <v>137</v>
      </c>
      <c r="X15" s="424"/>
      <c r="Y15" s="424"/>
      <c r="Z15" s="424"/>
      <c r="AA15" s="424"/>
      <c r="AB15" s="414"/>
      <c r="AC15" s="458">
        <v>1577</v>
      </c>
      <c r="AD15" s="459"/>
      <c r="AE15" s="459"/>
      <c r="AF15" s="459"/>
      <c r="AG15" s="501"/>
      <c r="AH15" s="458">
        <v>1705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1028680</v>
      </c>
      <c r="BO15" s="371"/>
      <c r="BP15" s="371"/>
      <c r="BQ15" s="371"/>
      <c r="BR15" s="371"/>
      <c r="BS15" s="371"/>
      <c r="BT15" s="371"/>
      <c r="BU15" s="372"/>
      <c r="BV15" s="370">
        <v>1052150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37.4</v>
      </c>
      <c r="AD16" s="495"/>
      <c r="AE16" s="495"/>
      <c r="AF16" s="495"/>
      <c r="AG16" s="496"/>
      <c r="AH16" s="494">
        <v>36.1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3753836</v>
      </c>
      <c r="BO16" s="408"/>
      <c r="BP16" s="408"/>
      <c r="BQ16" s="408"/>
      <c r="BR16" s="408"/>
      <c r="BS16" s="408"/>
      <c r="BT16" s="408"/>
      <c r="BU16" s="409"/>
      <c r="BV16" s="407">
        <v>3660252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1956</v>
      </c>
      <c r="AD17" s="459"/>
      <c r="AE17" s="459"/>
      <c r="AF17" s="459"/>
      <c r="AG17" s="501"/>
      <c r="AH17" s="458">
        <v>2175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1272372</v>
      </c>
      <c r="BO17" s="408"/>
      <c r="BP17" s="408"/>
      <c r="BQ17" s="408"/>
      <c r="BR17" s="408"/>
      <c r="BS17" s="408"/>
      <c r="BT17" s="408"/>
      <c r="BU17" s="409"/>
      <c r="BV17" s="407">
        <v>1306523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211.41</v>
      </c>
      <c r="M18" s="534"/>
      <c r="N18" s="534"/>
      <c r="O18" s="534"/>
      <c r="P18" s="534"/>
      <c r="Q18" s="534"/>
      <c r="R18" s="535"/>
      <c r="S18" s="535"/>
      <c r="T18" s="535"/>
      <c r="U18" s="535"/>
      <c r="V18" s="536"/>
      <c r="W18" s="425"/>
      <c r="X18" s="426"/>
      <c r="Y18" s="426"/>
      <c r="Z18" s="426"/>
      <c r="AA18" s="426"/>
      <c r="AB18" s="417"/>
      <c r="AC18" s="537">
        <v>46.4</v>
      </c>
      <c r="AD18" s="538"/>
      <c r="AE18" s="538"/>
      <c r="AF18" s="538"/>
      <c r="AG18" s="539"/>
      <c r="AH18" s="537">
        <v>46.1</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3772416</v>
      </c>
      <c r="BO18" s="408"/>
      <c r="BP18" s="408"/>
      <c r="BQ18" s="408"/>
      <c r="BR18" s="408"/>
      <c r="BS18" s="408"/>
      <c r="BT18" s="408"/>
      <c r="BU18" s="409"/>
      <c r="BV18" s="407">
        <v>3664225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39</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4912547</v>
      </c>
      <c r="BO19" s="408"/>
      <c r="BP19" s="408"/>
      <c r="BQ19" s="408"/>
      <c r="BR19" s="408"/>
      <c r="BS19" s="408"/>
      <c r="BT19" s="408"/>
      <c r="BU19" s="409"/>
      <c r="BV19" s="407">
        <v>4844110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2935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7574206</v>
      </c>
      <c r="BO22" s="371"/>
      <c r="BP22" s="371"/>
      <c r="BQ22" s="371"/>
      <c r="BR22" s="371"/>
      <c r="BS22" s="371"/>
      <c r="BT22" s="371"/>
      <c r="BU22" s="372"/>
      <c r="BV22" s="370">
        <v>7653961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3734791</v>
      </c>
      <c r="BO23" s="408"/>
      <c r="BP23" s="408"/>
      <c r="BQ23" s="408"/>
      <c r="BR23" s="408"/>
      <c r="BS23" s="408"/>
      <c r="BT23" s="408"/>
      <c r="BU23" s="409"/>
      <c r="BV23" s="407">
        <v>4038721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7800</v>
      </c>
      <c r="R24" s="459"/>
      <c r="S24" s="459"/>
      <c r="T24" s="459"/>
      <c r="U24" s="459"/>
      <c r="V24" s="501"/>
      <c r="W24" s="553"/>
      <c r="X24" s="554"/>
      <c r="Y24" s="555"/>
      <c r="Z24" s="457" t="s">
        <v>162</v>
      </c>
      <c r="AA24" s="437"/>
      <c r="AB24" s="437"/>
      <c r="AC24" s="437"/>
      <c r="AD24" s="437"/>
      <c r="AE24" s="437"/>
      <c r="AF24" s="437"/>
      <c r="AG24" s="438"/>
      <c r="AH24" s="458">
        <v>90</v>
      </c>
      <c r="AI24" s="459"/>
      <c r="AJ24" s="459"/>
      <c r="AK24" s="459"/>
      <c r="AL24" s="501"/>
      <c r="AM24" s="458">
        <v>283770</v>
      </c>
      <c r="AN24" s="459"/>
      <c r="AO24" s="459"/>
      <c r="AP24" s="459"/>
      <c r="AQ24" s="459"/>
      <c r="AR24" s="501"/>
      <c r="AS24" s="458">
        <v>3153</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6113064</v>
      </c>
      <c r="BO24" s="408"/>
      <c r="BP24" s="408"/>
      <c r="BQ24" s="408"/>
      <c r="BR24" s="408"/>
      <c r="BS24" s="408"/>
      <c r="BT24" s="408"/>
      <c r="BU24" s="409"/>
      <c r="BV24" s="407">
        <v>6006210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6240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375520</v>
      </c>
      <c r="BO25" s="371"/>
      <c r="BP25" s="371"/>
      <c r="BQ25" s="371"/>
      <c r="BR25" s="371"/>
      <c r="BS25" s="371"/>
      <c r="BT25" s="371"/>
      <c r="BU25" s="372"/>
      <c r="BV25" s="370">
        <v>45221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5890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2820</v>
      </c>
      <c r="R27" s="459"/>
      <c r="S27" s="459"/>
      <c r="T27" s="459"/>
      <c r="U27" s="459"/>
      <c r="V27" s="501"/>
      <c r="W27" s="553"/>
      <c r="X27" s="554"/>
      <c r="Y27" s="555"/>
      <c r="Z27" s="457" t="s">
        <v>171</v>
      </c>
      <c r="AA27" s="437"/>
      <c r="AB27" s="437"/>
      <c r="AC27" s="437"/>
      <c r="AD27" s="437"/>
      <c r="AE27" s="437"/>
      <c r="AF27" s="437"/>
      <c r="AG27" s="438"/>
      <c r="AH27" s="458">
        <v>9</v>
      </c>
      <c r="AI27" s="459"/>
      <c r="AJ27" s="459"/>
      <c r="AK27" s="459"/>
      <c r="AL27" s="501"/>
      <c r="AM27" s="458">
        <v>25290</v>
      </c>
      <c r="AN27" s="459"/>
      <c r="AO27" s="459"/>
      <c r="AP27" s="459"/>
      <c r="AQ27" s="459"/>
      <c r="AR27" s="501"/>
      <c r="AS27" s="458">
        <v>2810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102204</v>
      </c>
      <c r="BO27" s="530"/>
      <c r="BP27" s="530"/>
      <c r="BQ27" s="530"/>
      <c r="BR27" s="530"/>
      <c r="BS27" s="530"/>
      <c r="BT27" s="530"/>
      <c r="BU27" s="531"/>
      <c r="BV27" s="529">
        <v>102148</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2160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995061</v>
      </c>
      <c r="BO28" s="371"/>
      <c r="BP28" s="371"/>
      <c r="BQ28" s="371"/>
      <c r="BR28" s="371"/>
      <c r="BS28" s="371"/>
      <c r="BT28" s="371"/>
      <c r="BU28" s="372"/>
      <c r="BV28" s="370">
        <v>1049179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11</v>
      </c>
      <c r="M29" s="459"/>
      <c r="N29" s="459"/>
      <c r="O29" s="459"/>
      <c r="P29" s="501"/>
      <c r="Q29" s="458">
        <v>1980</v>
      </c>
      <c r="R29" s="459"/>
      <c r="S29" s="459"/>
      <c r="T29" s="459"/>
      <c r="U29" s="459"/>
      <c r="V29" s="501"/>
      <c r="W29" s="556"/>
      <c r="X29" s="557"/>
      <c r="Y29" s="558"/>
      <c r="Z29" s="457" t="s">
        <v>177</v>
      </c>
      <c r="AA29" s="437"/>
      <c r="AB29" s="437"/>
      <c r="AC29" s="437"/>
      <c r="AD29" s="437"/>
      <c r="AE29" s="437"/>
      <c r="AF29" s="437"/>
      <c r="AG29" s="438"/>
      <c r="AH29" s="458">
        <v>99</v>
      </c>
      <c r="AI29" s="459"/>
      <c r="AJ29" s="459"/>
      <c r="AK29" s="459"/>
      <c r="AL29" s="501"/>
      <c r="AM29" s="458">
        <v>309060</v>
      </c>
      <c r="AN29" s="459"/>
      <c r="AO29" s="459"/>
      <c r="AP29" s="459"/>
      <c r="AQ29" s="459"/>
      <c r="AR29" s="501"/>
      <c r="AS29" s="458">
        <v>3122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628079</v>
      </c>
      <c r="BO29" s="408"/>
      <c r="BP29" s="408"/>
      <c r="BQ29" s="408"/>
      <c r="BR29" s="408"/>
      <c r="BS29" s="408"/>
      <c r="BT29" s="408"/>
      <c r="BU29" s="409"/>
      <c r="BV29" s="407">
        <v>627735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98.4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1132596</v>
      </c>
      <c r="BO30" s="530"/>
      <c r="BP30" s="530"/>
      <c r="BQ30" s="530"/>
      <c r="BR30" s="530"/>
      <c r="BS30" s="530"/>
      <c r="BT30" s="530"/>
      <c r="BU30" s="531"/>
      <c r="BV30" s="529">
        <v>1298114</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東白衛生組合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白河地方土地開発公社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白河地方広域市町村圏整備組合　一般会計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塙町振興公社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福島県市町村総合事務組合　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福島県市町村総合事務組合　消防補償等特別会計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福島県市町村総合事務組合　消防賞じゅつ金特別会計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福島県市町村総合事務組合　非常勤職員公務災害補償特別会計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福島県市町村総合事務組合　自治会館管理特別会計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福島県後期高齢者医療広域連合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福島県後期高齢者医療広域連合　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5NjdeIm4z7/q2KlIAnSCk4v3nXFirjuxliJmpxMivG9qRBBlocSXz9HbCJFLLiFPlZawu93oGzoY4+bzlu5tQ==" saltValue="Pv6ac8Xpf0PqMB4fyv+5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P32" sqref="P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t="s">
        <v>486</v>
      </c>
      <c r="G34" s="33" t="s">
        <v>486</v>
      </c>
      <c r="H34" s="33" t="s">
        <v>486</v>
      </c>
      <c r="I34" s="33" t="s">
        <v>486</v>
      </c>
      <c r="J34" s="34">
        <v>7.94</v>
      </c>
      <c r="K34" s="22"/>
      <c r="L34" s="22"/>
      <c r="M34" s="22"/>
      <c r="N34" s="22"/>
      <c r="O34" s="22"/>
      <c r="P34" s="22"/>
    </row>
    <row r="35" spans="1:16" ht="39" customHeight="1" x14ac:dyDescent="0.15">
      <c r="A35" s="22"/>
      <c r="B35" s="35"/>
      <c r="C35" s="1145" t="s">
        <v>533</v>
      </c>
      <c r="D35" s="1146"/>
      <c r="E35" s="1147"/>
      <c r="F35" s="36">
        <v>3.59</v>
      </c>
      <c r="G35" s="37">
        <v>3.44</v>
      </c>
      <c r="H35" s="37">
        <v>5.05</v>
      </c>
      <c r="I35" s="37">
        <v>4.95</v>
      </c>
      <c r="J35" s="38">
        <v>4.33</v>
      </c>
      <c r="K35" s="22"/>
      <c r="L35" s="22"/>
      <c r="M35" s="22"/>
      <c r="N35" s="22"/>
      <c r="O35" s="22"/>
      <c r="P35" s="22"/>
    </row>
    <row r="36" spans="1:16" ht="39" customHeight="1" x14ac:dyDescent="0.15">
      <c r="A36" s="22"/>
      <c r="B36" s="35"/>
      <c r="C36" s="1145" t="s">
        <v>534</v>
      </c>
      <c r="D36" s="1146"/>
      <c r="E36" s="1147"/>
      <c r="F36" s="36">
        <v>0.63</v>
      </c>
      <c r="G36" s="37">
        <v>1.07</v>
      </c>
      <c r="H36" s="37">
        <v>1.99</v>
      </c>
      <c r="I36" s="37">
        <v>2.5499999999999998</v>
      </c>
      <c r="J36" s="38">
        <v>2.91</v>
      </c>
      <c r="K36" s="22"/>
      <c r="L36" s="22"/>
      <c r="M36" s="22"/>
      <c r="N36" s="22"/>
      <c r="O36" s="22"/>
      <c r="P36" s="22"/>
    </row>
    <row r="37" spans="1:16" ht="39" customHeight="1" x14ac:dyDescent="0.15">
      <c r="A37" s="22"/>
      <c r="B37" s="35"/>
      <c r="C37" s="1145" t="s">
        <v>535</v>
      </c>
      <c r="D37" s="1146"/>
      <c r="E37" s="1147"/>
      <c r="F37" s="36" t="s">
        <v>486</v>
      </c>
      <c r="G37" s="37" t="s">
        <v>486</v>
      </c>
      <c r="H37" s="37" t="s">
        <v>486</v>
      </c>
      <c r="I37" s="37" t="s">
        <v>486</v>
      </c>
      <c r="J37" s="38">
        <v>0.9</v>
      </c>
      <c r="K37" s="22"/>
      <c r="L37" s="22"/>
      <c r="M37" s="22"/>
      <c r="N37" s="22"/>
      <c r="O37" s="22"/>
      <c r="P37" s="22"/>
    </row>
    <row r="38" spans="1:16" ht="39" customHeight="1" x14ac:dyDescent="0.15">
      <c r="A38" s="22"/>
      <c r="B38" s="35"/>
      <c r="C38" s="1145" t="s">
        <v>536</v>
      </c>
      <c r="D38" s="1146"/>
      <c r="E38" s="1147"/>
      <c r="F38" s="36">
        <v>0.94</v>
      </c>
      <c r="G38" s="37">
        <v>0.76</v>
      </c>
      <c r="H38" s="37">
        <v>0.94</v>
      </c>
      <c r="I38" s="37">
        <v>0.27</v>
      </c>
      <c r="J38" s="38">
        <v>0.53</v>
      </c>
      <c r="K38" s="22"/>
      <c r="L38" s="22"/>
      <c r="M38" s="22"/>
      <c r="N38" s="22"/>
      <c r="O38" s="22"/>
      <c r="P38" s="22"/>
    </row>
    <row r="39" spans="1:16" ht="39" customHeight="1" x14ac:dyDescent="0.15">
      <c r="A39" s="22"/>
      <c r="B39" s="35"/>
      <c r="C39" s="1145" t="s">
        <v>537</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7.84</v>
      </c>
      <c r="G43" s="42">
        <v>8.08</v>
      </c>
      <c r="H43" s="42">
        <v>8.15</v>
      </c>
      <c r="I43" s="42">
        <v>8.76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TFIyCn9miHIjcNolU7XABhyvEpOhFhbU8W+QpcRCv/Zl3X3TNsggMUsSGZFLnTJ3Qa0i7I+NOmHD4CyL+/ZUw==" saltValue="Yl9GhJhRg1SivJH+ORBR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690</v>
      </c>
      <c r="L45" s="60">
        <v>682</v>
      </c>
      <c r="M45" s="60">
        <v>732</v>
      </c>
      <c r="N45" s="60">
        <v>755</v>
      </c>
      <c r="O45" s="61">
        <v>734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223</v>
      </c>
      <c r="L48" s="64">
        <v>215</v>
      </c>
      <c r="M48" s="64">
        <v>220</v>
      </c>
      <c r="N48" s="64">
        <v>216</v>
      </c>
      <c r="O48" s="65">
        <v>203</v>
      </c>
      <c r="P48" s="48"/>
      <c r="Q48" s="48"/>
      <c r="R48" s="48"/>
      <c r="S48" s="48"/>
      <c r="T48" s="48"/>
      <c r="U48" s="48"/>
    </row>
    <row r="49" spans="1:21" ht="30.75" customHeight="1" x14ac:dyDescent="0.15">
      <c r="A49" s="48"/>
      <c r="B49" s="1155"/>
      <c r="C49" s="1156"/>
      <c r="D49" s="62"/>
      <c r="E49" s="1161" t="s">
        <v>14</v>
      </c>
      <c r="F49" s="1161"/>
      <c r="G49" s="1161"/>
      <c r="H49" s="1161"/>
      <c r="I49" s="1161"/>
      <c r="J49" s="1162"/>
      <c r="K49" s="63">
        <v>28</v>
      </c>
      <c r="L49" s="64">
        <v>33</v>
      </c>
      <c r="M49" s="64">
        <v>42</v>
      </c>
      <c r="N49" s="64">
        <v>41</v>
      </c>
      <c r="O49" s="65">
        <v>61</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486</v>
      </c>
      <c r="M51" s="64">
        <v>0</v>
      </c>
      <c r="N51" s="64" t="s">
        <v>486</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629</v>
      </c>
      <c r="L52" s="64">
        <v>615</v>
      </c>
      <c r="M52" s="64">
        <v>614</v>
      </c>
      <c r="N52" s="64">
        <v>616</v>
      </c>
      <c r="O52" s="65">
        <v>597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312</v>
      </c>
      <c r="L53" s="69">
        <v>315</v>
      </c>
      <c r="M53" s="69">
        <v>380</v>
      </c>
      <c r="N53" s="69">
        <v>396</v>
      </c>
      <c r="O53" s="70">
        <v>401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CVolufu7RIv0dKMR5ZIIWBMAv2EGGpQN+RXwd+xcZCf808ThpgxGIsK0jBjVHu5CMpLXSOqesdUaVREts435Q==" saltValue="eTxPp5EGPXUepeEukZQ1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6380</v>
      </c>
      <c r="J41" s="344">
        <v>6885</v>
      </c>
      <c r="K41" s="344">
        <v>7348</v>
      </c>
      <c r="L41" s="344">
        <v>7654</v>
      </c>
      <c r="M41" s="345">
        <v>7574</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1988</v>
      </c>
      <c r="J43" s="347">
        <v>1919</v>
      </c>
      <c r="K43" s="347">
        <v>1775</v>
      </c>
      <c r="L43" s="347">
        <v>1698</v>
      </c>
      <c r="M43" s="348">
        <v>1467</v>
      </c>
    </row>
    <row r="44" spans="2:13" ht="27.75" customHeight="1" x14ac:dyDescent="0.15">
      <c r="B44" s="1186"/>
      <c r="C44" s="1187"/>
      <c r="D44" s="106"/>
      <c r="E44" s="1192" t="s">
        <v>34</v>
      </c>
      <c r="F44" s="1192"/>
      <c r="G44" s="1192"/>
      <c r="H44" s="1193"/>
      <c r="I44" s="346">
        <v>638</v>
      </c>
      <c r="J44" s="347">
        <v>611</v>
      </c>
      <c r="K44" s="347">
        <v>576</v>
      </c>
      <c r="L44" s="347">
        <v>541</v>
      </c>
      <c r="M44" s="348">
        <v>523</v>
      </c>
    </row>
    <row r="45" spans="2:13" ht="27.75" customHeight="1" x14ac:dyDescent="0.15">
      <c r="B45" s="1186"/>
      <c r="C45" s="1187"/>
      <c r="D45" s="106"/>
      <c r="E45" s="1192" t="s">
        <v>35</v>
      </c>
      <c r="F45" s="1192"/>
      <c r="G45" s="1192"/>
      <c r="H45" s="1193"/>
      <c r="I45" s="346">
        <v>825</v>
      </c>
      <c r="J45" s="347">
        <v>802</v>
      </c>
      <c r="K45" s="347">
        <v>809</v>
      </c>
      <c r="L45" s="347">
        <v>842</v>
      </c>
      <c r="M45" s="348">
        <v>808</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3108</v>
      </c>
      <c r="J50" s="347">
        <v>3523</v>
      </c>
      <c r="K50" s="347">
        <v>3517</v>
      </c>
      <c r="L50" s="347">
        <v>3347</v>
      </c>
      <c r="M50" s="348">
        <v>3122</v>
      </c>
    </row>
    <row r="51" spans="2:13" ht="27.75" customHeight="1" x14ac:dyDescent="0.15">
      <c r="B51" s="1186"/>
      <c r="C51" s="1187"/>
      <c r="D51" s="106"/>
      <c r="E51" s="1192" t="s">
        <v>42</v>
      </c>
      <c r="F51" s="1192"/>
      <c r="G51" s="1192"/>
      <c r="H51" s="1193"/>
      <c r="I51" s="346">
        <v>35</v>
      </c>
      <c r="J51" s="347">
        <v>27</v>
      </c>
      <c r="K51" s="347">
        <v>23</v>
      </c>
      <c r="L51" s="347">
        <v>35</v>
      </c>
      <c r="M51" s="348">
        <v>32</v>
      </c>
    </row>
    <row r="52" spans="2:13" ht="27.75" customHeight="1" x14ac:dyDescent="0.15">
      <c r="B52" s="1188"/>
      <c r="C52" s="1189"/>
      <c r="D52" s="106"/>
      <c r="E52" s="1192" t="s">
        <v>43</v>
      </c>
      <c r="F52" s="1192"/>
      <c r="G52" s="1192"/>
      <c r="H52" s="1193"/>
      <c r="I52" s="346">
        <v>5996</v>
      </c>
      <c r="J52" s="347">
        <v>6252</v>
      </c>
      <c r="K52" s="347">
        <v>6557</v>
      </c>
      <c r="L52" s="347">
        <v>6285</v>
      </c>
      <c r="M52" s="348">
        <v>6054</v>
      </c>
    </row>
    <row r="53" spans="2:13" ht="27.75" customHeight="1" thickBot="1" x14ac:dyDescent="0.2">
      <c r="B53" s="1199" t="s">
        <v>19</v>
      </c>
      <c r="C53" s="1200"/>
      <c r="D53" s="110"/>
      <c r="E53" s="1201" t="s">
        <v>44</v>
      </c>
      <c r="F53" s="1201"/>
      <c r="G53" s="1201"/>
      <c r="H53" s="1202"/>
      <c r="I53" s="349">
        <v>691</v>
      </c>
      <c r="J53" s="350">
        <v>416</v>
      </c>
      <c r="K53" s="350">
        <v>409</v>
      </c>
      <c r="L53" s="350">
        <v>1068</v>
      </c>
      <c r="M53" s="351">
        <v>1165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fksNlusEbu0i047L41qGowMyOY9mwv5PMYmd3EcH4hqYhlb8eASTU+O24lO9x4jrhlLofrs+KCSv5AfNro97w==" saltValue="HjsdV7xFibyBCAbgt0Br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85" zoomScaleNormal="8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1143</v>
      </c>
      <c r="G55" s="352">
        <v>1049</v>
      </c>
      <c r="H55" s="353">
        <v>995</v>
      </c>
    </row>
    <row r="56" spans="2:8" ht="52.5" customHeight="1" x14ac:dyDescent="0.15">
      <c r="B56" s="122"/>
      <c r="C56" s="1213" t="s">
        <v>47</v>
      </c>
      <c r="D56" s="1213"/>
      <c r="E56" s="1214"/>
      <c r="F56" s="354">
        <v>479</v>
      </c>
      <c r="G56" s="354">
        <v>628</v>
      </c>
      <c r="H56" s="355">
        <v>628</v>
      </c>
    </row>
    <row r="57" spans="2:8" ht="53.25" customHeight="1" x14ac:dyDescent="0.15">
      <c r="B57" s="122"/>
      <c r="C57" s="1215" t="s">
        <v>48</v>
      </c>
      <c r="D57" s="1215"/>
      <c r="E57" s="1216"/>
      <c r="F57" s="356">
        <v>1562</v>
      </c>
      <c r="G57" s="356">
        <v>1298</v>
      </c>
      <c r="H57" s="357">
        <v>1133</v>
      </c>
    </row>
    <row r="58" spans="2:8" ht="45.75" customHeight="1" x14ac:dyDescent="0.15">
      <c r="B58" s="123"/>
      <c r="C58" s="1203" t="s">
        <v>545</v>
      </c>
      <c r="D58" s="1204"/>
      <c r="E58" s="1205"/>
      <c r="F58" s="358">
        <v>1141</v>
      </c>
      <c r="G58" s="358">
        <v>861</v>
      </c>
      <c r="H58" s="359">
        <v>729</v>
      </c>
    </row>
    <row r="59" spans="2:8" ht="45.75" customHeight="1" x14ac:dyDescent="0.15">
      <c r="B59" s="123"/>
      <c r="C59" s="1203" t="s">
        <v>546</v>
      </c>
      <c r="D59" s="1204"/>
      <c r="E59" s="1205"/>
      <c r="F59" s="358">
        <v>145</v>
      </c>
      <c r="G59" s="358">
        <v>143</v>
      </c>
      <c r="H59" s="359">
        <v>119</v>
      </c>
    </row>
    <row r="60" spans="2:8" ht="45.75" customHeight="1" x14ac:dyDescent="0.15">
      <c r="B60" s="123"/>
      <c r="C60" s="1203" t="s">
        <v>547</v>
      </c>
      <c r="D60" s="1204"/>
      <c r="E60" s="1205"/>
      <c r="F60" s="358">
        <v>127</v>
      </c>
      <c r="G60" s="358">
        <v>111</v>
      </c>
      <c r="H60" s="359">
        <v>101</v>
      </c>
    </row>
    <row r="61" spans="2:8" ht="45.75" customHeight="1" x14ac:dyDescent="0.15">
      <c r="B61" s="123"/>
      <c r="C61" s="1203" t="s">
        <v>548</v>
      </c>
      <c r="D61" s="1204"/>
      <c r="E61" s="1205"/>
      <c r="F61" s="358">
        <v>91</v>
      </c>
      <c r="G61" s="358">
        <v>95</v>
      </c>
      <c r="H61" s="359">
        <v>100</v>
      </c>
    </row>
    <row r="62" spans="2:8" ht="45.75" customHeight="1" thickBot="1" x14ac:dyDescent="0.2">
      <c r="B62" s="124"/>
      <c r="C62" s="1206" t="s">
        <v>549</v>
      </c>
      <c r="D62" s="1207"/>
      <c r="E62" s="1208"/>
      <c r="F62" s="360">
        <v>42</v>
      </c>
      <c r="G62" s="360">
        <v>62</v>
      </c>
      <c r="H62" s="361">
        <v>43</v>
      </c>
    </row>
    <row r="63" spans="2:8" ht="52.5" customHeight="1" thickBot="1" x14ac:dyDescent="0.2">
      <c r="B63" s="125"/>
      <c r="C63" s="1209" t="s">
        <v>49</v>
      </c>
      <c r="D63" s="1209"/>
      <c r="E63" s="1210"/>
      <c r="F63" s="362">
        <v>3184</v>
      </c>
      <c r="G63" s="362">
        <v>2975</v>
      </c>
      <c r="H63" s="363">
        <v>2756</v>
      </c>
    </row>
    <row r="64" spans="2:8" x14ac:dyDescent="0.15"/>
  </sheetData>
  <sheetProtection algorithmName="SHA-512" hashValue="nwEZPeswlHEyHRwrWlqj7evLl+c86a1ghiXMOyTELfsov3pH9hUeVdP5gTGKYv7Ec7AQxK54MKMulQ9Jxniu/w==" saltValue="7M4Ug2IhSdyxHFP19hpT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107773</v>
      </c>
      <c r="E3" s="144"/>
      <c r="F3" s="145">
        <v>126525</v>
      </c>
      <c r="G3" s="146"/>
      <c r="H3" s="147"/>
    </row>
    <row r="4" spans="1:8" x14ac:dyDescent="0.15">
      <c r="A4" s="148"/>
      <c r="B4" s="149"/>
      <c r="C4" s="150"/>
      <c r="D4" s="151">
        <v>78614</v>
      </c>
      <c r="E4" s="152"/>
      <c r="F4" s="153">
        <v>67052</v>
      </c>
      <c r="G4" s="154"/>
      <c r="H4" s="155"/>
    </row>
    <row r="5" spans="1:8" x14ac:dyDescent="0.15">
      <c r="A5" s="136" t="s">
        <v>518</v>
      </c>
      <c r="B5" s="141"/>
      <c r="C5" s="142"/>
      <c r="D5" s="143">
        <v>190811</v>
      </c>
      <c r="E5" s="144"/>
      <c r="F5" s="145">
        <v>122054</v>
      </c>
      <c r="G5" s="146"/>
      <c r="H5" s="147"/>
    </row>
    <row r="6" spans="1:8" x14ac:dyDescent="0.15">
      <c r="A6" s="148"/>
      <c r="B6" s="149"/>
      <c r="C6" s="150"/>
      <c r="D6" s="151">
        <v>152482</v>
      </c>
      <c r="E6" s="152"/>
      <c r="F6" s="153">
        <v>68298</v>
      </c>
      <c r="G6" s="154"/>
      <c r="H6" s="155"/>
    </row>
    <row r="7" spans="1:8" x14ac:dyDescent="0.15">
      <c r="A7" s="136" t="s">
        <v>519</v>
      </c>
      <c r="B7" s="141"/>
      <c r="C7" s="142"/>
      <c r="D7" s="143">
        <v>187899</v>
      </c>
      <c r="E7" s="144"/>
      <c r="F7" s="145">
        <v>111644</v>
      </c>
      <c r="G7" s="146"/>
      <c r="H7" s="147"/>
    </row>
    <row r="8" spans="1:8" x14ac:dyDescent="0.15">
      <c r="A8" s="148"/>
      <c r="B8" s="149"/>
      <c r="C8" s="150"/>
      <c r="D8" s="151">
        <v>149493</v>
      </c>
      <c r="E8" s="152"/>
      <c r="F8" s="153">
        <v>66606</v>
      </c>
      <c r="G8" s="154"/>
      <c r="H8" s="155"/>
    </row>
    <row r="9" spans="1:8" x14ac:dyDescent="0.15">
      <c r="A9" s="136" t="s">
        <v>520</v>
      </c>
      <c r="B9" s="141"/>
      <c r="C9" s="142"/>
      <c r="D9" s="143">
        <v>200877</v>
      </c>
      <c r="E9" s="144"/>
      <c r="F9" s="145">
        <v>127917</v>
      </c>
      <c r="G9" s="146"/>
      <c r="H9" s="147"/>
    </row>
    <row r="10" spans="1:8" x14ac:dyDescent="0.15">
      <c r="A10" s="148"/>
      <c r="B10" s="149"/>
      <c r="C10" s="150"/>
      <c r="D10" s="151">
        <v>143709</v>
      </c>
      <c r="E10" s="152"/>
      <c r="F10" s="153">
        <v>69746</v>
      </c>
      <c r="G10" s="154"/>
      <c r="H10" s="155"/>
    </row>
    <row r="11" spans="1:8" x14ac:dyDescent="0.15">
      <c r="A11" s="136" t="s">
        <v>521</v>
      </c>
      <c r="B11" s="141"/>
      <c r="C11" s="142"/>
      <c r="D11" s="143">
        <v>126965</v>
      </c>
      <c r="E11" s="144"/>
      <c r="F11" s="145">
        <v>135931</v>
      </c>
      <c r="G11" s="146"/>
      <c r="H11" s="147"/>
    </row>
    <row r="12" spans="1:8" x14ac:dyDescent="0.15">
      <c r="A12" s="148"/>
      <c r="B12" s="149"/>
      <c r="C12" s="156"/>
      <c r="D12" s="151">
        <v>97285</v>
      </c>
      <c r="E12" s="152"/>
      <c r="F12" s="153">
        <v>75320</v>
      </c>
      <c r="G12" s="154"/>
      <c r="H12" s="155"/>
    </row>
    <row r="13" spans="1:8" x14ac:dyDescent="0.15">
      <c r="A13" s="136"/>
      <c r="B13" s="141"/>
      <c r="C13" s="157"/>
      <c r="D13" s="158">
        <v>162865</v>
      </c>
      <c r="E13" s="159"/>
      <c r="F13" s="160">
        <v>124814</v>
      </c>
      <c r="G13" s="161"/>
      <c r="H13" s="147"/>
    </row>
    <row r="14" spans="1:8" x14ac:dyDescent="0.15">
      <c r="A14" s="148"/>
      <c r="B14" s="149"/>
      <c r="C14" s="150"/>
      <c r="D14" s="151">
        <v>124317</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3.59</v>
      </c>
      <c r="C19" s="162">
        <f>ROUND(VALUE(SUBSTITUTE(実質収支比率等に係る経年分析!G$48,"▲","-")),2)</f>
        <v>3.45</v>
      </c>
      <c r="D19" s="162">
        <f>ROUND(VALUE(SUBSTITUTE(実質収支比率等に係る経年分析!H$48,"▲","-")),2)</f>
        <v>5.05</v>
      </c>
      <c r="E19" s="162">
        <f>ROUND(VALUE(SUBSTITUTE(実質収支比率等に係る経年分析!I$48,"▲","-")),2)</f>
        <v>4.96</v>
      </c>
      <c r="F19" s="162">
        <f>ROUND(VALUE(SUBSTITUTE(実質収支比率等に係る経年分析!J$48,"▲","-")),2)</f>
        <v>4.34</v>
      </c>
    </row>
    <row r="20" spans="1:11" x14ac:dyDescent="0.15">
      <c r="A20" s="162" t="s">
        <v>53</v>
      </c>
      <c r="B20" s="162">
        <f>ROUND(VALUE(SUBSTITUTE(実質収支比率等に係る経年分析!F$47,"▲","-")),2)</f>
        <v>26.54</v>
      </c>
      <c r="C20" s="162">
        <f>ROUND(VALUE(SUBSTITUTE(実質収支比率等に係る経年分析!G$47,"▲","-")),2)</f>
        <v>27</v>
      </c>
      <c r="D20" s="162">
        <f>ROUND(VALUE(SUBSTITUTE(実質収支比率等に係る経年分析!H$47,"▲","-")),2)</f>
        <v>29.17</v>
      </c>
      <c r="E20" s="162">
        <f>ROUND(VALUE(SUBSTITUTE(実質収支比率等に係る経年分析!I$47,"▲","-")),2)</f>
        <v>26.68</v>
      </c>
      <c r="F20" s="162">
        <f>ROUND(VALUE(SUBSTITUTE(実質収支比率等に係る経年分析!J$47,"▲","-")),2)</f>
        <v>24.95</v>
      </c>
    </row>
    <row r="21" spans="1:11" x14ac:dyDescent="0.15">
      <c r="A21" s="162" t="s">
        <v>54</v>
      </c>
      <c r="B21" s="162">
        <f>IF(ISNUMBER(VALUE(SUBSTITUTE(実質収支比率等に係る経年分析!F$49,"▲","-"))),ROUND(VALUE(SUBSTITUTE(実質収支比率等に係る経年分析!F$49,"▲","-")),2),NA())</f>
        <v>-6.24</v>
      </c>
      <c r="C21" s="162">
        <f>IF(ISNUMBER(VALUE(SUBSTITUTE(実質収支比率等に係る経年分析!G$49,"▲","-"))),ROUND(VALUE(SUBSTITUTE(実質収支比率等に係る経年分析!G$49,"▲","-")),2),NA())</f>
        <v>1.74</v>
      </c>
      <c r="D21" s="162">
        <f>IF(ISNUMBER(VALUE(SUBSTITUTE(実質収支比率等に係る経年分析!H$49,"▲","-"))),ROUND(VALUE(SUBSTITUTE(実質収支比率等に係る経年分析!H$49,"▲","-")),2),NA())</f>
        <v>3.31</v>
      </c>
      <c r="E21" s="162">
        <f>IF(ISNUMBER(VALUE(SUBSTITUTE(実質収支比率等に係る経年分析!I$49,"▲","-"))),ROUND(VALUE(SUBSTITUTE(実質収支比率等に係る経年分析!I$49,"▲","-")),2),NA())</f>
        <v>-2.4700000000000002</v>
      </c>
      <c r="F21" s="162">
        <f>IF(ISNUMBER(VALUE(SUBSTITUTE(実質収支比率等に係る経年分析!J$49,"▲","-"))),ROUND(VALUE(SUBSTITUTE(実質収支比率等に係る経年分析!J$49,"▲","-")),2),NA())</f>
        <v>-1.91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7.84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8.08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8.15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8.76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0.53</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2.5499999999999998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3.59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4.95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4.33</v>
      </c>
    </row>
    <row r="36" spans="1:16" x14ac:dyDescent="0.15">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629</v>
      </c>
      <c r="E42" s="164"/>
      <c r="F42" s="164"/>
      <c r="G42" s="164">
        <f>'実質公債費比率（分子）の構造'!L$52</f>
        <v>615</v>
      </c>
      <c r="H42" s="164"/>
      <c r="I42" s="164"/>
      <c r="J42" s="164">
        <f>'実質公債費比率（分子）の構造'!M$52</f>
        <v>614</v>
      </c>
      <c r="K42" s="164"/>
      <c r="L42" s="164"/>
      <c r="M42" s="164">
        <f>'実質公債費比率（分子）の構造'!N$52</f>
        <v>616</v>
      </c>
      <c r="N42" s="164"/>
      <c r="O42" s="164"/>
      <c r="P42" s="164">
        <f>'実質公債費比率（分子）の構造'!O$52</f>
        <v>597</v>
      </c>
    </row>
    <row r="43" spans="1:16" x14ac:dyDescent="0.15">
      <c r="A43" s="164" t="s">
        <v>16</v>
      </c>
      <c r="B43" s="164">
        <f>'実質公債費比率（分子）の構造'!K$51</f>
        <v>0</v>
      </c>
      <c r="C43" s="164"/>
      <c r="D43" s="164"/>
      <c r="E43" s="164" t="str">
        <f>'実質公債費比率（分子）の構造'!L$51</f>
        <v>-</v>
      </c>
      <c r="F43" s="164"/>
      <c r="G43" s="164"/>
      <c r="H43" s="164">
        <f>'実質公債費比率（分子）の構造'!M$51</f>
        <v>0</v>
      </c>
      <c r="I43" s="164"/>
      <c r="J43" s="164"/>
      <c r="K43" s="164" t="str">
        <f>'実質公債費比率（分子）の構造'!N$51</f>
        <v>-</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28</v>
      </c>
      <c r="C45" s="164"/>
      <c r="D45" s="164"/>
      <c r="E45" s="164">
        <f>'実質公債費比率（分子）の構造'!L$49</f>
        <v>33</v>
      </c>
      <c r="F45" s="164"/>
      <c r="G45" s="164"/>
      <c r="H45" s="164">
        <f>'実質公債費比率（分子）の構造'!M$49</f>
        <v>42</v>
      </c>
      <c r="I45" s="164"/>
      <c r="J45" s="164"/>
      <c r="K45" s="164">
        <f>'実質公債費比率（分子）の構造'!N$49</f>
        <v>41</v>
      </c>
      <c r="L45" s="164"/>
      <c r="M45" s="164"/>
      <c r="N45" s="164">
        <f>'実質公債費比率（分子）の構造'!O$49</f>
        <v>61</v>
      </c>
      <c r="O45" s="164"/>
      <c r="P45" s="164"/>
    </row>
    <row r="46" spans="1:16" x14ac:dyDescent="0.15">
      <c r="A46" s="164" t="s">
        <v>64</v>
      </c>
      <c r="B46" s="164">
        <f>'実質公債費比率（分子）の構造'!K$48</f>
        <v>223</v>
      </c>
      <c r="C46" s="164"/>
      <c r="D46" s="164"/>
      <c r="E46" s="164">
        <f>'実質公債費比率（分子）の構造'!L$48</f>
        <v>215</v>
      </c>
      <c r="F46" s="164"/>
      <c r="G46" s="164"/>
      <c r="H46" s="164">
        <f>'実質公債費比率（分子）の構造'!M$48</f>
        <v>220</v>
      </c>
      <c r="I46" s="164"/>
      <c r="J46" s="164"/>
      <c r="K46" s="164">
        <f>'実質公債費比率（分子）の構造'!N$48</f>
        <v>216</v>
      </c>
      <c r="L46" s="164"/>
      <c r="M46" s="164"/>
      <c r="N46" s="164">
        <f>'実質公債費比率（分子）の構造'!O$48</f>
        <v>203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690</v>
      </c>
      <c r="C49" s="164"/>
      <c r="D49" s="164"/>
      <c r="E49" s="164">
        <f>'実質公債費比率（分子）の構造'!L$45</f>
        <v>682</v>
      </c>
      <c r="F49" s="164"/>
      <c r="G49" s="164"/>
      <c r="H49" s="164">
        <f>'実質公債費比率（分子）の構造'!M$45</f>
        <v>732</v>
      </c>
      <c r="I49" s="164"/>
      <c r="J49" s="164"/>
      <c r="K49" s="164">
        <f>'実質公債費比率（分子）の構造'!N$45</f>
        <v>755</v>
      </c>
      <c r="L49" s="164"/>
      <c r="M49" s="164"/>
      <c r="N49" s="164">
        <f>'実質公債費比率（分子）の構造'!O$45</f>
        <v>734</v>
      </c>
      <c r="O49" s="164"/>
      <c r="P49" s="164"/>
    </row>
    <row r="50" spans="1:16" x14ac:dyDescent="0.15">
      <c r="A50" s="164" t="s">
        <v>67</v>
      </c>
      <c r="B50" s="164" t="e">
        <f>NA()</f>
        <v>#N/A</v>
      </c>
      <c r="C50" s="164">
        <f>IF(ISNUMBER('実質公債費比率（分子）の構造'!K$53),'実質公債費比率（分子）の構造'!K$53,NA())</f>
        <v>312</v>
      </c>
      <c r="D50" s="164" t="e">
        <f>NA()</f>
        <v>#N/A</v>
      </c>
      <c r="E50" s="164" t="e">
        <f>NA()</f>
        <v>#N/A</v>
      </c>
      <c r="F50" s="164">
        <f>IF(ISNUMBER('実質公債費比率（分子）の構造'!L$53),'実質公債費比率（分子）の構造'!L$53,NA())</f>
        <v>315</v>
      </c>
      <c r="G50" s="164" t="e">
        <f>NA()</f>
        <v>#N/A</v>
      </c>
      <c r="H50" s="164" t="e">
        <f>NA()</f>
        <v>#N/A</v>
      </c>
      <c r="I50" s="164">
        <f>IF(ISNUMBER('実質公債費比率（分子）の構造'!M$53),'実質公債費比率（分子）の構造'!M$53,NA())</f>
        <v>380</v>
      </c>
      <c r="J50" s="164" t="e">
        <f>NA()</f>
        <v>#N/A</v>
      </c>
      <c r="K50" s="164" t="e">
        <f>NA()</f>
        <v>#N/A</v>
      </c>
      <c r="L50" s="164">
        <f>IF(ISNUMBER('実質公債費比率（分子）の構造'!N$53),'実質公債費比率（分子）の構造'!N$53,NA())</f>
        <v>396</v>
      </c>
      <c r="M50" s="164" t="e">
        <f>NA()</f>
        <v>#N/A</v>
      </c>
      <c r="N50" s="164" t="e">
        <f>NA()</f>
        <v>#N/A</v>
      </c>
      <c r="O50" s="164">
        <f>IF(ISNUMBER('実質公債費比率（分子）の構造'!O$53),'実質公債費比率（分子）の構造'!O$53,NA())</f>
        <v>401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5996</v>
      </c>
      <c r="E56" s="163"/>
      <c r="F56" s="163"/>
      <c r="G56" s="163">
        <f>'将来負担比率（分子）の構造'!J$52</f>
        <v>6252</v>
      </c>
      <c r="H56" s="163"/>
      <c r="I56" s="163"/>
      <c r="J56" s="163">
        <f>'将来負担比率（分子）の構造'!K$52</f>
        <v>6557</v>
      </c>
      <c r="K56" s="163"/>
      <c r="L56" s="163"/>
      <c r="M56" s="163">
        <f>'将来負担比率（分子）の構造'!L$52</f>
        <v>6285</v>
      </c>
      <c r="N56" s="163"/>
      <c r="O56" s="163"/>
      <c r="P56" s="163">
        <f>'将来負担比率（分子）の構造'!M$52</f>
        <v>6054</v>
      </c>
    </row>
    <row r="57" spans="1:16" x14ac:dyDescent="0.15">
      <c r="A57" s="163" t="s">
        <v>42</v>
      </c>
      <c r="B57" s="163"/>
      <c r="C57" s="163"/>
      <c r="D57" s="163">
        <f>'将来負担比率（分子）の構造'!I$51</f>
        <v>35</v>
      </c>
      <c r="E57" s="163"/>
      <c r="F57" s="163"/>
      <c r="G57" s="163">
        <f>'将来負担比率（分子）の構造'!J$51</f>
        <v>27</v>
      </c>
      <c r="H57" s="163"/>
      <c r="I57" s="163"/>
      <c r="J57" s="163">
        <f>'将来負担比率（分子）の構造'!K$51</f>
        <v>23</v>
      </c>
      <c r="K57" s="163"/>
      <c r="L57" s="163"/>
      <c r="M57" s="163">
        <f>'将来負担比率（分子）の構造'!L$51</f>
        <v>35</v>
      </c>
      <c r="N57" s="163"/>
      <c r="O57" s="163"/>
      <c r="P57" s="163">
        <f>'将来負担比率（分子）の構造'!M$51</f>
        <v>32</v>
      </c>
    </row>
    <row r="58" spans="1:16" x14ac:dyDescent="0.15">
      <c r="A58" s="163" t="s">
        <v>41</v>
      </c>
      <c r="B58" s="163"/>
      <c r="C58" s="163"/>
      <c r="D58" s="163">
        <f>'将来負担比率（分子）の構造'!I$50</f>
        <v>3108</v>
      </c>
      <c r="E58" s="163"/>
      <c r="F58" s="163"/>
      <c r="G58" s="163">
        <f>'将来負担比率（分子）の構造'!J$50</f>
        <v>3523</v>
      </c>
      <c r="H58" s="163"/>
      <c r="I58" s="163"/>
      <c r="J58" s="163">
        <f>'将来負担比率（分子）の構造'!K$50</f>
        <v>3517</v>
      </c>
      <c r="K58" s="163"/>
      <c r="L58" s="163"/>
      <c r="M58" s="163">
        <f>'将来負担比率（分子）の構造'!L$50</f>
        <v>3347</v>
      </c>
      <c r="N58" s="163"/>
      <c r="O58" s="163"/>
      <c r="P58" s="163">
        <f>'将来負担比率（分子）の構造'!M$50</f>
        <v>3122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825</v>
      </c>
      <c r="C62" s="163"/>
      <c r="D62" s="163"/>
      <c r="E62" s="163">
        <f>'将来負担比率（分子）の構造'!J$45</f>
        <v>802</v>
      </c>
      <c r="F62" s="163"/>
      <c r="G62" s="163"/>
      <c r="H62" s="163">
        <f>'将来負担比率（分子）の構造'!K$45</f>
        <v>809</v>
      </c>
      <c r="I62" s="163"/>
      <c r="J62" s="163"/>
      <c r="K62" s="163">
        <f>'将来負担比率（分子）の構造'!L$45</f>
        <v>842</v>
      </c>
      <c r="L62" s="163"/>
      <c r="M62" s="163"/>
      <c r="N62" s="163">
        <f>'将来負担比率（分子）の構造'!M$45</f>
        <v>808</v>
      </c>
      <c r="O62" s="163"/>
      <c r="P62" s="163"/>
    </row>
    <row r="63" spans="1:16" x14ac:dyDescent="0.15">
      <c r="A63" s="163" t="s">
        <v>34</v>
      </c>
      <c r="B63" s="163">
        <f>'将来負担比率（分子）の構造'!I$44</f>
        <v>638</v>
      </c>
      <c r="C63" s="163"/>
      <c r="D63" s="163"/>
      <c r="E63" s="163">
        <f>'将来負担比率（分子）の構造'!J$44</f>
        <v>611</v>
      </c>
      <c r="F63" s="163"/>
      <c r="G63" s="163"/>
      <c r="H63" s="163">
        <f>'将来負担比率（分子）の構造'!K$44</f>
        <v>576</v>
      </c>
      <c r="I63" s="163"/>
      <c r="J63" s="163"/>
      <c r="K63" s="163">
        <f>'将来負担比率（分子）の構造'!L$44</f>
        <v>541</v>
      </c>
      <c r="L63" s="163"/>
      <c r="M63" s="163"/>
      <c r="N63" s="163">
        <f>'将来負担比率（分子）の構造'!M$44</f>
        <v>523</v>
      </c>
      <c r="O63" s="163"/>
      <c r="P63" s="163"/>
    </row>
    <row r="64" spans="1:16" x14ac:dyDescent="0.15">
      <c r="A64" s="163" t="s">
        <v>33</v>
      </c>
      <c r="B64" s="163">
        <f>'将来負担比率（分子）の構造'!I$43</f>
        <v>1988</v>
      </c>
      <c r="C64" s="163"/>
      <c r="D64" s="163"/>
      <c r="E64" s="163">
        <f>'将来負担比率（分子）の構造'!J$43</f>
        <v>1919</v>
      </c>
      <c r="F64" s="163"/>
      <c r="G64" s="163"/>
      <c r="H64" s="163">
        <f>'将来負担比率（分子）の構造'!K$43</f>
        <v>1775</v>
      </c>
      <c r="I64" s="163"/>
      <c r="J64" s="163"/>
      <c r="K64" s="163">
        <f>'将来負担比率（分子）の構造'!L$43</f>
        <v>1698</v>
      </c>
      <c r="L64" s="163"/>
      <c r="M64" s="163"/>
      <c r="N64" s="163">
        <f>'将来負担比率（分子）の構造'!M$43</f>
        <v>1467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6380</v>
      </c>
      <c r="C66" s="163"/>
      <c r="D66" s="163"/>
      <c r="E66" s="163">
        <f>'将来負担比率（分子）の構造'!J$41</f>
        <v>6885</v>
      </c>
      <c r="F66" s="163"/>
      <c r="G66" s="163"/>
      <c r="H66" s="163">
        <f>'将来負担比率（分子）の構造'!K$41</f>
        <v>7348</v>
      </c>
      <c r="I66" s="163"/>
      <c r="J66" s="163"/>
      <c r="K66" s="163">
        <f>'将来負担比率（分子）の構造'!L$41</f>
        <v>7654</v>
      </c>
      <c r="L66" s="163"/>
      <c r="M66" s="163"/>
      <c r="N66" s="163">
        <f>'将来負担比率（分子）の構造'!M$41</f>
        <v>7574</v>
      </c>
      <c r="O66" s="163"/>
      <c r="P66" s="163"/>
    </row>
    <row r="67" spans="1:16" x14ac:dyDescent="0.15">
      <c r="A67" s="163" t="s">
        <v>71</v>
      </c>
      <c r="B67" s="163" t="e">
        <f>NA()</f>
        <v>#N/A</v>
      </c>
      <c r="C67" s="163">
        <f>IF(ISNUMBER('将来負担比率（分子）の構造'!I$53), IF('将来負担比率（分子）の構造'!I$53 &lt; 0, 0, '将来負担比率（分子）の構造'!I$53), NA())</f>
        <v>691</v>
      </c>
      <c r="D67" s="163" t="e">
        <f>NA()</f>
        <v>#N/A</v>
      </c>
      <c r="E67" s="163" t="e">
        <f>NA()</f>
        <v>#N/A</v>
      </c>
      <c r="F67" s="163">
        <f>IF(ISNUMBER('将来負担比率（分子）の構造'!J$53), IF('将来負担比率（分子）の構造'!J$53 &lt; 0, 0, '将来負担比率（分子）の構造'!J$53), NA())</f>
        <v>416</v>
      </c>
      <c r="G67" s="163" t="e">
        <f>NA()</f>
        <v>#N/A</v>
      </c>
      <c r="H67" s="163" t="e">
        <f>NA()</f>
        <v>#N/A</v>
      </c>
      <c r="I67" s="163">
        <f>IF(ISNUMBER('将来負担比率（分子）の構造'!K$53), IF('将来負担比率（分子）の構造'!K$53 &lt; 0, 0, '将来負担比率（分子）の構造'!K$53), NA())</f>
        <v>409</v>
      </c>
      <c r="J67" s="163" t="e">
        <f>NA()</f>
        <v>#N/A</v>
      </c>
      <c r="K67" s="163" t="e">
        <f>NA()</f>
        <v>#N/A</v>
      </c>
      <c r="L67" s="163">
        <f>IF(ISNUMBER('将来負担比率（分子）の構造'!L$53), IF('将来負担比率（分子）の構造'!L$53 &lt; 0, 0, '将来負担比率（分子）の構造'!L$53), NA())</f>
        <v>1068</v>
      </c>
      <c r="M67" s="163" t="e">
        <f>NA()</f>
        <v>#N/A</v>
      </c>
      <c r="N67" s="163" t="e">
        <f>NA()</f>
        <v>#N/A</v>
      </c>
      <c r="O67" s="163">
        <f>IF(ISNUMBER('将来負担比率（分子）の構造'!M$53), IF('将来負担比率（分子）の構造'!M$53 &lt; 0, 0, '将来負担比率（分子）の構造'!M$53), NA())</f>
        <v>1165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1143</v>
      </c>
      <c r="C72" s="167">
        <f>基金残高に係る経年分析!G55</f>
        <v>1049</v>
      </c>
      <c r="D72" s="167">
        <f>基金残高に係る経年分析!H55</f>
        <v>995</v>
      </c>
    </row>
    <row r="73" spans="1:16" x14ac:dyDescent="0.15">
      <c r="A73" s="166" t="s">
        <v>74</v>
      </c>
      <c r="B73" s="167">
        <f>基金残高に係る経年分析!F56</f>
        <v>479</v>
      </c>
      <c r="C73" s="167">
        <f>基金残高に係る経年分析!G56</f>
        <v>628</v>
      </c>
      <c r="D73" s="167">
        <f>基金残高に係る経年分析!H56</f>
        <v>628</v>
      </c>
    </row>
    <row r="74" spans="1:16" x14ac:dyDescent="0.15">
      <c r="A74" s="166" t="s">
        <v>75</v>
      </c>
      <c r="B74" s="167">
        <f>基金残高に係る経年分析!F57</f>
        <v>1562</v>
      </c>
      <c r="C74" s="167">
        <f>基金残高に係る経年分析!G57</f>
        <v>1298</v>
      </c>
      <c r="D74" s="167">
        <f>基金残高に係る経年分析!H57</f>
        <v>1133</v>
      </c>
    </row>
  </sheetData>
  <sheetProtection algorithmName="SHA-512" hashValue="FwmmMaxUiCq3fCFQu4U0ze+kfVYxFtPO44l6+ytLYVOQzxLjEXHsraHierMx/IDRGstoWFUrEKJMEOW8pGLxhQ==" saltValue="1R+eBfG+XM1zMmkpMU8W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1" zoomScaleNormal="7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921284</v>
      </c>
      <c r="S5" s="613"/>
      <c r="T5" s="613"/>
      <c r="U5" s="613"/>
      <c r="V5" s="613"/>
      <c r="W5" s="613"/>
      <c r="X5" s="613"/>
      <c r="Y5" s="614"/>
      <c r="Z5" s="615">
        <v>13.6</v>
      </c>
      <c r="AA5" s="615"/>
      <c r="AB5" s="615"/>
      <c r="AC5" s="615"/>
      <c r="AD5" s="616">
        <v>921284</v>
      </c>
      <c r="AE5" s="616"/>
      <c r="AF5" s="616"/>
      <c r="AG5" s="616"/>
      <c r="AH5" s="616"/>
      <c r="AI5" s="616"/>
      <c r="AJ5" s="616"/>
      <c r="AK5" s="616"/>
      <c r="AL5" s="617">
        <v>22.8</v>
      </c>
      <c r="AM5" s="618"/>
      <c r="AN5" s="618"/>
      <c r="AO5" s="619"/>
      <c r="AP5" s="609" t="s">
        <v>216</v>
      </c>
      <c r="AQ5" s="610"/>
      <c r="AR5" s="610"/>
      <c r="AS5" s="610"/>
      <c r="AT5" s="610"/>
      <c r="AU5" s="610"/>
      <c r="AV5" s="610"/>
      <c r="AW5" s="610"/>
      <c r="AX5" s="610"/>
      <c r="AY5" s="610"/>
      <c r="AZ5" s="610"/>
      <c r="BA5" s="610"/>
      <c r="BB5" s="610"/>
      <c r="BC5" s="610"/>
      <c r="BD5" s="610"/>
      <c r="BE5" s="610"/>
      <c r="BF5" s="611"/>
      <c r="BG5" s="623">
        <v>913018</v>
      </c>
      <c r="BH5" s="624"/>
      <c r="BI5" s="624"/>
      <c r="BJ5" s="624"/>
      <c r="BK5" s="624"/>
      <c r="BL5" s="624"/>
      <c r="BM5" s="624"/>
      <c r="BN5" s="625"/>
      <c r="BO5" s="626">
        <v>99.1</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109427</v>
      </c>
      <c r="S6" s="624"/>
      <c r="T6" s="624"/>
      <c r="U6" s="624"/>
      <c r="V6" s="624"/>
      <c r="W6" s="624"/>
      <c r="X6" s="624"/>
      <c r="Y6" s="625"/>
      <c r="Z6" s="626">
        <v>1.6</v>
      </c>
      <c r="AA6" s="626"/>
      <c r="AB6" s="626"/>
      <c r="AC6" s="626"/>
      <c r="AD6" s="627">
        <v>109427</v>
      </c>
      <c r="AE6" s="627"/>
      <c r="AF6" s="627"/>
      <c r="AG6" s="627"/>
      <c r="AH6" s="627"/>
      <c r="AI6" s="627"/>
      <c r="AJ6" s="627"/>
      <c r="AK6" s="627"/>
      <c r="AL6" s="628">
        <v>2.7</v>
      </c>
      <c r="AM6" s="629"/>
      <c r="AN6" s="629"/>
      <c r="AO6" s="630"/>
      <c r="AP6" s="620" t="s">
        <v>221</v>
      </c>
      <c r="AQ6" s="621"/>
      <c r="AR6" s="621"/>
      <c r="AS6" s="621"/>
      <c r="AT6" s="621"/>
      <c r="AU6" s="621"/>
      <c r="AV6" s="621"/>
      <c r="AW6" s="621"/>
      <c r="AX6" s="621"/>
      <c r="AY6" s="621"/>
      <c r="AZ6" s="621"/>
      <c r="BA6" s="621"/>
      <c r="BB6" s="621"/>
      <c r="BC6" s="621"/>
      <c r="BD6" s="621"/>
      <c r="BE6" s="621"/>
      <c r="BF6" s="622"/>
      <c r="BG6" s="623">
        <v>913018</v>
      </c>
      <c r="BH6" s="624"/>
      <c r="BI6" s="624"/>
      <c r="BJ6" s="624"/>
      <c r="BK6" s="624"/>
      <c r="BL6" s="624"/>
      <c r="BM6" s="624"/>
      <c r="BN6" s="625"/>
      <c r="BO6" s="626">
        <v>99.1</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66587</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66587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344</v>
      </c>
      <c r="S7" s="624"/>
      <c r="T7" s="624"/>
      <c r="U7" s="624"/>
      <c r="V7" s="624"/>
      <c r="W7" s="624"/>
      <c r="X7" s="624"/>
      <c r="Y7" s="625"/>
      <c r="Z7" s="626">
        <v>0</v>
      </c>
      <c r="AA7" s="626"/>
      <c r="AB7" s="626"/>
      <c r="AC7" s="626"/>
      <c r="AD7" s="627">
        <v>344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381727</v>
      </c>
      <c r="BH7" s="624"/>
      <c r="BI7" s="624"/>
      <c r="BJ7" s="624"/>
      <c r="BK7" s="624"/>
      <c r="BL7" s="624"/>
      <c r="BM7" s="624"/>
      <c r="BN7" s="625"/>
      <c r="BO7" s="626">
        <v>41.4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1455428</v>
      </c>
      <c r="CS7" s="624"/>
      <c r="CT7" s="624"/>
      <c r="CU7" s="624"/>
      <c r="CV7" s="624"/>
      <c r="CW7" s="624"/>
      <c r="CX7" s="624"/>
      <c r="CY7" s="625"/>
      <c r="CZ7" s="626">
        <v>22.4</v>
      </c>
      <c r="DA7" s="626"/>
      <c r="DB7" s="626"/>
      <c r="DC7" s="626"/>
      <c r="DD7" s="632">
        <v>462445</v>
      </c>
      <c r="DE7" s="624"/>
      <c r="DF7" s="624"/>
      <c r="DG7" s="624"/>
      <c r="DH7" s="624"/>
      <c r="DI7" s="624"/>
      <c r="DJ7" s="624"/>
      <c r="DK7" s="624"/>
      <c r="DL7" s="624"/>
      <c r="DM7" s="624"/>
      <c r="DN7" s="624"/>
      <c r="DO7" s="624"/>
      <c r="DP7" s="625"/>
      <c r="DQ7" s="632">
        <v>877909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5505</v>
      </c>
      <c r="S8" s="624"/>
      <c r="T8" s="624"/>
      <c r="U8" s="624"/>
      <c r="V8" s="624"/>
      <c r="W8" s="624"/>
      <c r="X8" s="624"/>
      <c r="Y8" s="625"/>
      <c r="Z8" s="626">
        <v>0.1</v>
      </c>
      <c r="AA8" s="626"/>
      <c r="AB8" s="626"/>
      <c r="AC8" s="626"/>
      <c r="AD8" s="627">
        <v>5505</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12136</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1322964</v>
      </c>
      <c r="CS8" s="624"/>
      <c r="CT8" s="624"/>
      <c r="CU8" s="624"/>
      <c r="CV8" s="624"/>
      <c r="CW8" s="624"/>
      <c r="CX8" s="624"/>
      <c r="CY8" s="625"/>
      <c r="CZ8" s="626">
        <v>20.399999999999999</v>
      </c>
      <c r="DA8" s="626"/>
      <c r="DB8" s="626"/>
      <c r="DC8" s="626"/>
      <c r="DD8" s="632">
        <v>23441</v>
      </c>
      <c r="DE8" s="624"/>
      <c r="DF8" s="624"/>
      <c r="DG8" s="624"/>
      <c r="DH8" s="624"/>
      <c r="DI8" s="624"/>
      <c r="DJ8" s="624"/>
      <c r="DK8" s="624"/>
      <c r="DL8" s="624"/>
      <c r="DM8" s="624"/>
      <c r="DN8" s="624"/>
      <c r="DO8" s="624"/>
      <c r="DP8" s="625"/>
      <c r="DQ8" s="632">
        <v>833764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7109</v>
      </c>
      <c r="S9" s="624"/>
      <c r="T9" s="624"/>
      <c r="U9" s="624"/>
      <c r="V9" s="624"/>
      <c r="W9" s="624"/>
      <c r="X9" s="624"/>
      <c r="Y9" s="625"/>
      <c r="Z9" s="626">
        <v>0.1</v>
      </c>
      <c r="AA9" s="626"/>
      <c r="AB9" s="626"/>
      <c r="AC9" s="626"/>
      <c r="AD9" s="627">
        <v>7109</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322892</v>
      </c>
      <c r="BH9" s="624"/>
      <c r="BI9" s="624"/>
      <c r="BJ9" s="624"/>
      <c r="BK9" s="624"/>
      <c r="BL9" s="624"/>
      <c r="BM9" s="624"/>
      <c r="BN9" s="625"/>
      <c r="BO9" s="626">
        <v>35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523270</v>
      </c>
      <c r="CS9" s="624"/>
      <c r="CT9" s="624"/>
      <c r="CU9" s="624"/>
      <c r="CV9" s="624"/>
      <c r="CW9" s="624"/>
      <c r="CX9" s="624"/>
      <c r="CY9" s="625"/>
      <c r="CZ9" s="626">
        <v>8</v>
      </c>
      <c r="DA9" s="626"/>
      <c r="DB9" s="626"/>
      <c r="DC9" s="626"/>
      <c r="DD9" s="632">
        <v>15506</v>
      </c>
      <c r="DE9" s="624"/>
      <c r="DF9" s="624"/>
      <c r="DG9" s="624"/>
      <c r="DH9" s="624"/>
      <c r="DI9" s="624"/>
      <c r="DJ9" s="624"/>
      <c r="DK9" s="624"/>
      <c r="DL9" s="624"/>
      <c r="DM9" s="624"/>
      <c r="DN9" s="624"/>
      <c r="DO9" s="624"/>
      <c r="DP9" s="625"/>
      <c r="DQ9" s="632">
        <v>500620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16393</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2407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2407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220280</v>
      </c>
      <c r="S11" s="624"/>
      <c r="T11" s="624"/>
      <c r="U11" s="624"/>
      <c r="V11" s="624"/>
      <c r="W11" s="624"/>
      <c r="X11" s="624"/>
      <c r="Y11" s="625"/>
      <c r="Z11" s="628">
        <v>3.3</v>
      </c>
      <c r="AA11" s="629"/>
      <c r="AB11" s="629"/>
      <c r="AC11" s="635"/>
      <c r="AD11" s="632">
        <v>220280</v>
      </c>
      <c r="AE11" s="624"/>
      <c r="AF11" s="624"/>
      <c r="AG11" s="624"/>
      <c r="AH11" s="624"/>
      <c r="AI11" s="624"/>
      <c r="AJ11" s="624"/>
      <c r="AK11" s="625"/>
      <c r="AL11" s="628">
        <v>5.5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30306</v>
      </c>
      <c r="BH11" s="624"/>
      <c r="BI11" s="624"/>
      <c r="BJ11" s="624"/>
      <c r="BK11" s="624"/>
      <c r="BL11" s="624"/>
      <c r="BM11" s="624"/>
      <c r="BN11" s="625"/>
      <c r="BO11" s="626">
        <v>3.3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683111</v>
      </c>
      <c r="CS11" s="624"/>
      <c r="CT11" s="624"/>
      <c r="CU11" s="624"/>
      <c r="CV11" s="624"/>
      <c r="CW11" s="624"/>
      <c r="CX11" s="624"/>
      <c r="CY11" s="625"/>
      <c r="CZ11" s="626">
        <v>10.5</v>
      </c>
      <c r="DA11" s="626"/>
      <c r="DB11" s="626"/>
      <c r="DC11" s="626"/>
      <c r="DD11" s="632">
        <v>185267</v>
      </c>
      <c r="DE11" s="624"/>
      <c r="DF11" s="624"/>
      <c r="DG11" s="624"/>
      <c r="DH11" s="624"/>
      <c r="DI11" s="624"/>
      <c r="DJ11" s="624"/>
      <c r="DK11" s="624"/>
      <c r="DL11" s="624"/>
      <c r="DM11" s="624"/>
      <c r="DN11" s="624"/>
      <c r="DO11" s="624"/>
      <c r="DP11" s="625"/>
      <c r="DQ11" s="632">
        <v>313777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452798</v>
      </c>
      <c r="BH12" s="624"/>
      <c r="BI12" s="624"/>
      <c r="BJ12" s="624"/>
      <c r="BK12" s="624"/>
      <c r="BL12" s="624"/>
      <c r="BM12" s="624"/>
      <c r="BN12" s="625"/>
      <c r="BO12" s="626">
        <v>49.1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245629</v>
      </c>
      <c r="CS12" s="624"/>
      <c r="CT12" s="624"/>
      <c r="CU12" s="624"/>
      <c r="CV12" s="624"/>
      <c r="CW12" s="624"/>
      <c r="CX12" s="624"/>
      <c r="CY12" s="625"/>
      <c r="CZ12" s="626">
        <v>3.8</v>
      </c>
      <c r="DA12" s="626"/>
      <c r="DB12" s="626"/>
      <c r="DC12" s="626"/>
      <c r="DD12" s="632">
        <v>5614</v>
      </c>
      <c r="DE12" s="624"/>
      <c r="DF12" s="624"/>
      <c r="DG12" s="624"/>
      <c r="DH12" s="624"/>
      <c r="DI12" s="624"/>
      <c r="DJ12" s="624"/>
      <c r="DK12" s="624"/>
      <c r="DL12" s="624"/>
      <c r="DM12" s="624"/>
      <c r="DN12" s="624"/>
      <c r="DO12" s="624"/>
      <c r="DP12" s="625"/>
      <c r="DQ12" s="632">
        <v>190635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437185</v>
      </c>
      <c r="BH13" s="624"/>
      <c r="BI13" s="624"/>
      <c r="BJ13" s="624"/>
      <c r="BK13" s="624"/>
      <c r="BL13" s="624"/>
      <c r="BM13" s="624"/>
      <c r="BN13" s="625"/>
      <c r="BO13" s="626">
        <v>47.5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567497</v>
      </c>
      <c r="CS13" s="624"/>
      <c r="CT13" s="624"/>
      <c r="CU13" s="624"/>
      <c r="CV13" s="624"/>
      <c r="CW13" s="624"/>
      <c r="CX13" s="624"/>
      <c r="CY13" s="625"/>
      <c r="CZ13" s="626">
        <v>8.6999999999999993</v>
      </c>
      <c r="DA13" s="626"/>
      <c r="DB13" s="626"/>
      <c r="DC13" s="626"/>
      <c r="DD13" s="632">
        <v>274531</v>
      </c>
      <c r="DE13" s="624"/>
      <c r="DF13" s="624"/>
      <c r="DG13" s="624"/>
      <c r="DH13" s="624"/>
      <c r="DI13" s="624"/>
      <c r="DJ13" s="624"/>
      <c r="DK13" s="624"/>
      <c r="DL13" s="624"/>
      <c r="DM13" s="624"/>
      <c r="DN13" s="624"/>
      <c r="DO13" s="624"/>
      <c r="DP13" s="625"/>
      <c r="DQ13" s="632">
        <v>305448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36617</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241891</v>
      </c>
      <c r="CS14" s="624"/>
      <c r="CT14" s="624"/>
      <c r="CU14" s="624"/>
      <c r="CV14" s="624"/>
      <c r="CW14" s="624"/>
      <c r="CX14" s="624"/>
      <c r="CY14" s="625"/>
      <c r="CZ14" s="626">
        <v>3.7</v>
      </c>
      <c r="DA14" s="626"/>
      <c r="DB14" s="626"/>
      <c r="DC14" s="626"/>
      <c r="DD14" s="632">
        <v>12844</v>
      </c>
      <c r="DE14" s="624"/>
      <c r="DF14" s="624"/>
      <c r="DG14" s="624"/>
      <c r="DH14" s="624"/>
      <c r="DI14" s="624"/>
      <c r="DJ14" s="624"/>
      <c r="DK14" s="624"/>
      <c r="DL14" s="624"/>
      <c r="DM14" s="624"/>
      <c r="DN14" s="624"/>
      <c r="DO14" s="624"/>
      <c r="DP14" s="625"/>
      <c r="DQ14" s="632">
        <v>215384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5230</v>
      </c>
      <c r="S15" s="624"/>
      <c r="T15" s="624"/>
      <c r="U15" s="624"/>
      <c r="V15" s="624"/>
      <c r="W15" s="624"/>
      <c r="X15" s="624"/>
      <c r="Y15" s="625"/>
      <c r="Z15" s="626">
        <v>0.1</v>
      </c>
      <c r="AA15" s="626"/>
      <c r="AB15" s="626"/>
      <c r="AC15" s="626"/>
      <c r="AD15" s="627">
        <v>5230</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41857</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658282</v>
      </c>
      <c r="CS15" s="624"/>
      <c r="CT15" s="624"/>
      <c r="CU15" s="624"/>
      <c r="CV15" s="624"/>
      <c r="CW15" s="624"/>
      <c r="CX15" s="624"/>
      <c r="CY15" s="625"/>
      <c r="CZ15" s="626">
        <v>10.1</v>
      </c>
      <c r="DA15" s="626"/>
      <c r="DB15" s="626"/>
      <c r="DC15" s="626"/>
      <c r="DD15" s="632">
        <v>13344</v>
      </c>
      <c r="DE15" s="624"/>
      <c r="DF15" s="624"/>
      <c r="DG15" s="624"/>
      <c r="DH15" s="624"/>
      <c r="DI15" s="624"/>
      <c r="DJ15" s="624"/>
      <c r="DK15" s="624"/>
      <c r="DL15" s="624"/>
      <c r="DM15" s="624"/>
      <c r="DN15" s="624"/>
      <c r="DO15" s="624"/>
      <c r="DP15" s="625"/>
      <c r="DQ15" s="632">
        <v>610348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20673</v>
      </c>
      <c r="S16" s="624"/>
      <c r="T16" s="624"/>
      <c r="U16" s="624"/>
      <c r="V16" s="624"/>
      <c r="W16" s="624"/>
      <c r="X16" s="624"/>
      <c r="Y16" s="625"/>
      <c r="Z16" s="626">
        <v>0.3</v>
      </c>
      <c r="AA16" s="626"/>
      <c r="AB16" s="626"/>
      <c r="AC16" s="626"/>
      <c r="AD16" s="627">
        <v>20673</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19</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16</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38493</v>
      </c>
      <c r="S17" s="624"/>
      <c r="T17" s="624"/>
      <c r="U17" s="624"/>
      <c r="V17" s="624"/>
      <c r="W17" s="624"/>
      <c r="X17" s="624"/>
      <c r="Y17" s="625"/>
      <c r="Z17" s="626">
        <v>0.6</v>
      </c>
      <c r="AA17" s="626"/>
      <c r="AB17" s="626"/>
      <c r="AC17" s="626"/>
      <c r="AD17" s="627">
        <v>38493</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733779</v>
      </c>
      <c r="CS17" s="624"/>
      <c r="CT17" s="624"/>
      <c r="CU17" s="624"/>
      <c r="CV17" s="624"/>
      <c r="CW17" s="624"/>
      <c r="CX17" s="624"/>
      <c r="CY17" s="625"/>
      <c r="CZ17" s="626">
        <v>11.3</v>
      </c>
      <c r="DA17" s="626"/>
      <c r="DB17" s="626"/>
      <c r="DC17" s="626"/>
      <c r="DD17" s="632" t="s">
        <v>122</v>
      </c>
      <c r="DE17" s="624"/>
      <c r="DF17" s="624"/>
      <c r="DG17" s="624"/>
      <c r="DH17" s="624"/>
      <c r="DI17" s="624"/>
      <c r="DJ17" s="624"/>
      <c r="DK17" s="624"/>
      <c r="DL17" s="624"/>
      <c r="DM17" s="624"/>
      <c r="DN17" s="624"/>
      <c r="DO17" s="624"/>
      <c r="DP17" s="625"/>
      <c r="DQ17" s="632">
        <v>730825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4929</v>
      </c>
      <c r="S18" s="624"/>
      <c r="T18" s="624"/>
      <c r="U18" s="624"/>
      <c r="V18" s="624"/>
      <c r="W18" s="624"/>
      <c r="X18" s="624"/>
      <c r="Y18" s="625"/>
      <c r="Z18" s="626">
        <v>0.1</v>
      </c>
      <c r="AA18" s="626"/>
      <c r="AB18" s="626"/>
      <c r="AC18" s="626"/>
      <c r="AD18" s="627">
        <v>4929</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32466</v>
      </c>
      <c r="S19" s="624"/>
      <c r="T19" s="624"/>
      <c r="U19" s="624"/>
      <c r="V19" s="624"/>
      <c r="W19" s="624"/>
      <c r="X19" s="624"/>
      <c r="Y19" s="625"/>
      <c r="Z19" s="626">
        <v>0.5</v>
      </c>
      <c r="AA19" s="626"/>
      <c r="AB19" s="626"/>
      <c r="AC19" s="626"/>
      <c r="AD19" s="627">
        <v>32466</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8266</v>
      </c>
      <c r="BH19" s="624"/>
      <c r="BI19" s="624"/>
      <c r="BJ19" s="624"/>
      <c r="BK19" s="624"/>
      <c r="BL19" s="624"/>
      <c r="BM19" s="624"/>
      <c r="BN19" s="625"/>
      <c r="BO19" s="626">
        <v>0.9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1098</v>
      </c>
      <c r="S20" s="624"/>
      <c r="T20" s="624"/>
      <c r="U20" s="624"/>
      <c r="V20" s="624"/>
      <c r="W20" s="624"/>
      <c r="X20" s="624"/>
      <c r="Y20" s="625"/>
      <c r="Z20" s="626">
        <v>0</v>
      </c>
      <c r="AA20" s="626"/>
      <c r="AB20" s="626"/>
      <c r="AC20" s="626"/>
      <c r="AD20" s="627">
        <v>1098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8266</v>
      </c>
      <c r="BH20" s="624"/>
      <c r="BI20" s="624"/>
      <c r="BJ20" s="624"/>
      <c r="BK20" s="624"/>
      <c r="BL20" s="624"/>
      <c r="BM20" s="624"/>
      <c r="BN20" s="625"/>
      <c r="BO20" s="626">
        <v>0.9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6500861</v>
      </c>
      <c r="CS20" s="624"/>
      <c r="CT20" s="624"/>
      <c r="CU20" s="624"/>
      <c r="CV20" s="624"/>
      <c r="CW20" s="624"/>
      <c r="CX20" s="624"/>
      <c r="CY20" s="625"/>
      <c r="CZ20" s="626">
        <v>100</v>
      </c>
      <c r="DA20" s="626"/>
      <c r="DB20" s="626"/>
      <c r="DC20" s="626"/>
      <c r="DD20" s="632">
        <v>992992</v>
      </c>
      <c r="DE20" s="624"/>
      <c r="DF20" s="624"/>
      <c r="DG20" s="624"/>
      <c r="DH20" s="624"/>
      <c r="DI20" s="624"/>
      <c r="DJ20" s="624"/>
      <c r="DK20" s="624"/>
      <c r="DL20" s="624"/>
      <c r="DM20" s="624"/>
      <c r="DN20" s="624"/>
      <c r="DO20" s="624"/>
      <c r="DP20" s="625"/>
      <c r="DQ20" s="632">
        <v>4647720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2972196</v>
      </c>
      <c r="S21" s="624"/>
      <c r="T21" s="624"/>
      <c r="U21" s="624"/>
      <c r="V21" s="624"/>
      <c r="W21" s="624"/>
      <c r="X21" s="624"/>
      <c r="Y21" s="625"/>
      <c r="Z21" s="626">
        <v>43.9</v>
      </c>
      <c r="AA21" s="626"/>
      <c r="AB21" s="626"/>
      <c r="AC21" s="626"/>
      <c r="AD21" s="627">
        <v>2706801</v>
      </c>
      <c r="AE21" s="627"/>
      <c r="AF21" s="627"/>
      <c r="AG21" s="627"/>
      <c r="AH21" s="627"/>
      <c r="AI21" s="627"/>
      <c r="AJ21" s="627"/>
      <c r="AK21" s="627"/>
      <c r="AL21" s="628">
        <v>67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8266</v>
      </c>
      <c r="BH21" s="624"/>
      <c r="BI21" s="624"/>
      <c r="BJ21" s="624"/>
      <c r="BK21" s="624"/>
      <c r="BL21" s="624"/>
      <c r="BM21" s="624"/>
      <c r="BN21" s="625"/>
      <c r="BO21" s="626">
        <v>0.9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2706801</v>
      </c>
      <c r="S22" s="624"/>
      <c r="T22" s="624"/>
      <c r="U22" s="624"/>
      <c r="V22" s="624"/>
      <c r="W22" s="624"/>
      <c r="X22" s="624"/>
      <c r="Y22" s="625"/>
      <c r="Z22" s="626">
        <v>40</v>
      </c>
      <c r="AA22" s="626"/>
      <c r="AB22" s="626"/>
      <c r="AC22" s="626"/>
      <c r="AD22" s="627">
        <v>2706801</v>
      </c>
      <c r="AE22" s="627"/>
      <c r="AF22" s="627"/>
      <c r="AG22" s="627"/>
      <c r="AH22" s="627"/>
      <c r="AI22" s="627"/>
      <c r="AJ22" s="627"/>
      <c r="AK22" s="627"/>
      <c r="AL22" s="628">
        <v>67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225212</v>
      </c>
      <c r="S23" s="624"/>
      <c r="T23" s="624"/>
      <c r="U23" s="624"/>
      <c r="V23" s="624"/>
      <c r="W23" s="624"/>
      <c r="X23" s="624"/>
      <c r="Y23" s="625"/>
      <c r="Z23" s="626">
        <v>3.3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40183</v>
      </c>
      <c r="S24" s="624"/>
      <c r="T24" s="624"/>
      <c r="U24" s="624"/>
      <c r="V24" s="624"/>
      <c r="W24" s="624"/>
      <c r="X24" s="624"/>
      <c r="Y24" s="625"/>
      <c r="Z24" s="626">
        <v>0.6</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2415666</v>
      </c>
      <c r="CS24" s="613"/>
      <c r="CT24" s="613"/>
      <c r="CU24" s="613"/>
      <c r="CV24" s="613"/>
      <c r="CW24" s="613"/>
      <c r="CX24" s="613"/>
      <c r="CY24" s="614"/>
      <c r="CZ24" s="617">
        <v>37.200000000000003</v>
      </c>
      <c r="DA24" s="618"/>
      <c r="DB24" s="618"/>
      <c r="DC24" s="634"/>
      <c r="DD24" s="657">
        <v>1968288</v>
      </c>
      <c r="DE24" s="613"/>
      <c r="DF24" s="613"/>
      <c r="DG24" s="613"/>
      <c r="DH24" s="613"/>
      <c r="DI24" s="613"/>
      <c r="DJ24" s="613"/>
      <c r="DK24" s="614"/>
      <c r="DL24" s="657">
        <v>1865333</v>
      </c>
      <c r="DM24" s="613"/>
      <c r="DN24" s="613"/>
      <c r="DO24" s="613"/>
      <c r="DP24" s="613"/>
      <c r="DQ24" s="613"/>
      <c r="DR24" s="613"/>
      <c r="DS24" s="613"/>
      <c r="DT24" s="613"/>
      <c r="DU24" s="613"/>
      <c r="DV24" s="614"/>
      <c r="DW24" s="617">
        <v>46.2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4300541</v>
      </c>
      <c r="S25" s="624"/>
      <c r="T25" s="624"/>
      <c r="U25" s="624"/>
      <c r="V25" s="624"/>
      <c r="W25" s="624"/>
      <c r="X25" s="624"/>
      <c r="Y25" s="625"/>
      <c r="Z25" s="626">
        <v>63.6</v>
      </c>
      <c r="AA25" s="626"/>
      <c r="AB25" s="626"/>
      <c r="AC25" s="626"/>
      <c r="AD25" s="627">
        <v>4035146</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1175915</v>
      </c>
      <c r="CS25" s="653"/>
      <c r="CT25" s="653"/>
      <c r="CU25" s="653"/>
      <c r="CV25" s="653"/>
      <c r="CW25" s="653"/>
      <c r="CX25" s="653"/>
      <c r="CY25" s="654"/>
      <c r="CZ25" s="628">
        <v>18.100000000000001</v>
      </c>
      <c r="DA25" s="655"/>
      <c r="DB25" s="655"/>
      <c r="DC25" s="658"/>
      <c r="DD25" s="632">
        <v>1065639</v>
      </c>
      <c r="DE25" s="653"/>
      <c r="DF25" s="653"/>
      <c r="DG25" s="653"/>
      <c r="DH25" s="653"/>
      <c r="DI25" s="653"/>
      <c r="DJ25" s="653"/>
      <c r="DK25" s="654"/>
      <c r="DL25" s="632">
        <v>1005004</v>
      </c>
      <c r="DM25" s="653"/>
      <c r="DN25" s="653"/>
      <c r="DO25" s="653"/>
      <c r="DP25" s="653"/>
      <c r="DQ25" s="653"/>
      <c r="DR25" s="653"/>
      <c r="DS25" s="653"/>
      <c r="DT25" s="653"/>
      <c r="DU25" s="653"/>
      <c r="DV25" s="654"/>
      <c r="DW25" s="628">
        <v>24.9</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629988</v>
      </c>
      <c r="CS26" s="624"/>
      <c r="CT26" s="624"/>
      <c r="CU26" s="624"/>
      <c r="CV26" s="624"/>
      <c r="CW26" s="624"/>
      <c r="CX26" s="624"/>
      <c r="CY26" s="625"/>
      <c r="CZ26" s="628">
        <v>9.6999999999999993</v>
      </c>
      <c r="DA26" s="655"/>
      <c r="DB26" s="655"/>
      <c r="DC26" s="658"/>
      <c r="DD26" s="632">
        <v>587104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17355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921284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505972</v>
      </c>
      <c r="CS27" s="653"/>
      <c r="CT27" s="653"/>
      <c r="CU27" s="653"/>
      <c r="CV27" s="653"/>
      <c r="CW27" s="653"/>
      <c r="CX27" s="653"/>
      <c r="CY27" s="654"/>
      <c r="CZ27" s="628">
        <v>7.8</v>
      </c>
      <c r="DA27" s="655"/>
      <c r="DB27" s="655"/>
      <c r="DC27" s="658"/>
      <c r="DD27" s="632">
        <v>171824</v>
      </c>
      <c r="DE27" s="653"/>
      <c r="DF27" s="653"/>
      <c r="DG27" s="653"/>
      <c r="DH27" s="653"/>
      <c r="DI27" s="653"/>
      <c r="DJ27" s="653"/>
      <c r="DK27" s="654"/>
      <c r="DL27" s="632">
        <v>129504</v>
      </c>
      <c r="DM27" s="653"/>
      <c r="DN27" s="653"/>
      <c r="DO27" s="653"/>
      <c r="DP27" s="653"/>
      <c r="DQ27" s="653"/>
      <c r="DR27" s="653"/>
      <c r="DS27" s="653"/>
      <c r="DT27" s="653"/>
      <c r="DU27" s="653"/>
      <c r="DV27" s="654"/>
      <c r="DW27" s="628">
        <v>3.2</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65383</v>
      </c>
      <c r="S28" s="624"/>
      <c r="T28" s="624"/>
      <c r="U28" s="624"/>
      <c r="V28" s="624"/>
      <c r="W28" s="624"/>
      <c r="X28" s="624"/>
      <c r="Y28" s="625"/>
      <c r="Z28" s="626">
        <v>1</v>
      </c>
      <c r="AA28" s="626"/>
      <c r="AB28" s="626"/>
      <c r="AC28" s="626"/>
      <c r="AD28" s="627">
        <v>2884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733779</v>
      </c>
      <c r="CS28" s="624"/>
      <c r="CT28" s="624"/>
      <c r="CU28" s="624"/>
      <c r="CV28" s="624"/>
      <c r="CW28" s="624"/>
      <c r="CX28" s="624"/>
      <c r="CY28" s="625"/>
      <c r="CZ28" s="628">
        <v>11.3</v>
      </c>
      <c r="DA28" s="655"/>
      <c r="DB28" s="655"/>
      <c r="DC28" s="658"/>
      <c r="DD28" s="632">
        <v>730825</v>
      </c>
      <c r="DE28" s="624"/>
      <c r="DF28" s="624"/>
      <c r="DG28" s="624"/>
      <c r="DH28" s="624"/>
      <c r="DI28" s="624"/>
      <c r="DJ28" s="624"/>
      <c r="DK28" s="625"/>
      <c r="DL28" s="632">
        <v>730825</v>
      </c>
      <c r="DM28" s="624"/>
      <c r="DN28" s="624"/>
      <c r="DO28" s="624"/>
      <c r="DP28" s="624"/>
      <c r="DQ28" s="624"/>
      <c r="DR28" s="624"/>
      <c r="DS28" s="624"/>
      <c r="DT28" s="624"/>
      <c r="DU28" s="624"/>
      <c r="DV28" s="625"/>
      <c r="DW28" s="628">
        <v>18.100000000000001</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3920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733779</v>
      </c>
      <c r="CS29" s="653"/>
      <c r="CT29" s="653"/>
      <c r="CU29" s="653"/>
      <c r="CV29" s="653"/>
      <c r="CW29" s="653"/>
      <c r="CX29" s="653"/>
      <c r="CY29" s="654"/>
      <c r="CZ29" s="628">
        <v>11.3</v>
      </c>
      <c r="DA29" s="655"/>
      <c r="DB29" s="655"/>
      <c r="DC29" s="658"/>
      <c r="DD29" s="632">
        <v>730825</v>
      </c>
      <c r="DE29" s="653"/>
      <c r="DF29" s="653"/>
      <c r="DG29" s="653"/>
      <c r="DH29" s="653"/>
      <c r="DI29" s="653"/>
      <c r="DJ29" s="653"/>
      <c r="DK29" s="654"/>
      <c r="DL29" s="632">
        <v>730825</v>
      </c>
      <c r="DM29" s="653"/>
      <c r="DN29" s="653"/>
      <c r="DO29" s="653"/>
      <c r="DP29" s="653"/>
      <c r="DQ29" s="653"/>
      <c r="DR29" s="653"/>
      <c r="DS29" s="653"/>
      <c r="DT29" s="653"/>
      <c r="DU29" s="653"/>
      <c r="DV29" s="654"/>
      <c r="DW29" s="628">
        <v>18.100000000000001</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512575</v>
      </c>
      <c r="S30" s="624"/>
      <c r="T30" s="624"/>
      <c r="U30" s="624"/>
      <c r="V30" s="624"/>
      <c r="W30" s="624"/>
      <c r="X30" s="624"/>
      <c r="Y30" s="625"/>
      <c r="Z30" s="626">
        <v>7.6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709255</v>
      </c>
      <c r="CS30" s="624"/>
      <c r="CT30" s="624"/>
      <c r="CU30" s="624"/>
      <c r="CV30" s="624"/>
      <c r="CW30" s="624"/>
      <c r="CX30" s="624"/>
      <c r="CY30" s="625"/>
      <c r="CZ30" s="628">
        <v>10.9</v>
      </c>
      <c r="DA30" s="655"/>
      <c r="DB30" s="655"/>
      <c r="DC30" s="658"/>
      <c r="DD30" s="632">
        <v>706568</v>
      </c>
      <c r="DE30" s="624"/>
      <c r="DF30" s="624"/>
      <c r="DG30" s="624"/>
      <c r="DH30" s="624"/>
      <c r="DI30" s="624"/>
      <c r="DJ30" s="624"/>
      <c r="DK30" s="625"/>
      <c r="DL30" s="632">
        <v>706568</v>
      </c>
      <c r="DM30" s="624"/>
      <c r="DN30" s="624"/>
      <c r="DO30" s="624"/>
      <c r="DP30" s="624"/>
      <c r="DQ30" s="624"/>
      <c r="DR30" s="624"/>
      <c r="DS30" s="624"/>
      <c r="DT30" s="624"/>
      <c r="DU30" s="624"/>
      <c r="DV30" s="625"/>
      <c r="DW30" s="628">
        <v>17.5</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97.7</v>
      </c>
      <c r="BN31" s="667"/>
      <c r="BO31" s="667"/>
      <c r="BP31" s="667"/>
      <c r="BQ31" s="668"/>
      <c r="BR31" s="670">
        <v>99.6</v>
      </c>
      <c r="BS31" s="667"/>
      <c r="BT31" s="667"/>
      <c r="BU31" s="667"/>
      <c r="BV31" s="667"/>
      <c r="BW31" s="667"/>
      <c r="BX31" s="618">
        <v>96.7</v>
      </c>
      <c r="BY31" s="667"/>
      <c r="BZ31" s="667"/>
      <c r="CA31" s="667"/>
      <c r="CB31" s="668"/>
      <c r="CD31" s="663"/>
      <c r="CE31" s="664"/>
      <c r="CF31" s="620" t="s">
        <v>300</v>
      </c>
      <c r="CG31" s="621"/>
      <c r="CH31" s="621"/>
      <c r="CI31" s="621"/>
      <c r="CJ31" s="621"/>
      <c r="CK31" s="621"/>
      <c r="CL31" s="621"/>
      <c r="CM31" s="621"/>
      <c r="CN31" s="621"/>
      <c r="CO31" s="621"/>
      <c r="CP31" s="621"/>
      <c r="CQ31" s="622"/>
      <c r="CR31" s="623">
        <v>24524</v>
      </c>
      <c r="CS31" s="653"/>
      <c r="CT31" s="653"/>
      <c r="CU31" s="653"/>
      <c r="CV31" s="653"/>
      <c r="CW31" s="653"/>
      <c r="CX31" s="653"/>
      <c r="CY31" s="654"/>
      <c r="CZ31" s="628">
        <v>0.4</v>
      </c>
      <c r="DA31" s="655"/>
      <c r="DB31" s="655"/>
      <c r="DC31" s="658"/>
      <c r="DD31" s="632">
        <v>24257</v>
      </c>
      <c r="DE31" s="653"/>
      <c r="DF31" s="653"/>
      <c r="DG31" s="653"/>
      <c r="DH31" s="653"/>
      <c r="DI31" s="653"/>
      <c r="DJ31" s="653"/>
      <c r="DK31" s="654"/>
      <c r="DL31" s="632">
        <v>24257</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419156</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3"/>
      <c r="BI32" s="653"/>
      <c r="BJ32" s="653"/>
      <c r="BK32" s="653"/>
      <c r="BL32" s="653"/>
      <c r="BM32" s="629">
        <v>98.5</v>
      </c>
      <c r="BN32" s="653"/>
      <c r="BO32" s="653"/>
      <c r="BP32" s="653"/>
      <c r="BQ32" s="669"/>
      <c r="BR32" s="680">
        <v>99.6</v>
      </c>
      <c r="BS32" s="653"/>
      <c r="BT32" s="653"/>
      <c r="BU32" s="653"/>
      <c r="BV32" s="653"/>
      <c r="BW32" s="653"/>
      <c r="BX32" s="629">
        <v>97.9</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22200</v>
      </c>
      <c r="S33" s="624"/>
      <c r="T33" s="624"/>
      <c r="U33" s="624"/>
      <c r="V33" s="624"/>
      <c r="W33" s="624"/>
      <c r="X33" s="624"/>
      <c r="Y33" s="625"/>
      <c r="Z33" s="626">
        <v>0.3</v>
      </c>
      <c r="AA33" s="626"/>
      <c r="AB33" s="626"/>
      <c r="AC33" s="626"/>
      <c r="AD33" s="627">
        <v>771</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96.6</v>
      </c>
      <c r="BN33" s="682"/>
      <c r="BO33" s="682"/>
      <c r="BP33" s="682"/>
      <c r="BQ33" s="684"/>
      <c r="BR33" s="681">
        <v>99.5</v>
      </c>
      <c r="BS33" s="682"/>
      <c r="BT33" s="682"/>
      <c r="BU33" s="682"/>
      <c r="BV33" s="682"/>
      <c r="BW33" s="682"/>
      <c r="BX33" s="683">
        <v>95</v>
      </c>
      <c r="BY33" s="682"/>
      <c r="BZ33" s="682"/>
      <c r="CA33" s="682"/>
      <c r="CB33" s="684"/>
      <c r="CD33" s="620" t="s">
        <v>307</v>
      </c>
      <c r="CE33" s="621"/>
      <c r="CF33" s="621"/>
      <c r="CG33" s="621"/>
      <c r="CH33" s="621"/>
      <c r="CI33" s="621"/>
      <c r="CJ33" s="621"/>
      <c r="CK33" s="621"/>
      <c r="CL33" s="621"/>
      <c r="CM33" s="621"/>
      <c r="CN33" s="621"/>
      <c r="CO33" s="621"/>
      <c r="CP33" s="621"/>
      <c r="CQ33" s="622"/>
      <c r="CR33" s="623">
        <v>3092187</v>
      </c>
      <c r="CS33" s="653"/>
      <c r="CT33" s="653"/>
      <c r="CU33" s="653"/>
      <c r="CV33" s="653"/>
      <c r="CW33" s="653"/>
      <c r="CX33" s="653"/>
      <c r="CY33" s="654"/>
      <c r="CZ33" s="628">
        <v>47.6</v>
      </c>
      <c r="DA33" s="655"/>
      <c r="DB33" s="655"/>
      <c r="DC33" s="658"/>
      <c r="DD33" s="632">
        <v>2603212</v>
      </c>
      <c r="DE33" s="653"/>
      <c r="DF33" s="653"/>
      <c r="DG33" s="653"/>
      <c r="DH33" s="653"/>
      <c r="DI33" s="653"/>
      <c r="DJ33" s="653"/>
      <c r="DK33" s="654"/>
      <c r="DL33" s="632">
        <v>1907083</v>
      </c>
      <c r="DM33" s="653"/>
      <c r="DN33" s="653"/>
      <c r="DO33" s="653"/>
      <c r="DP33" s="653"/>
      <c r="DQ33" s="653"/>
      <c r="DR33" s="653"/>
      <c r="DS33" s="653"/>
      <c r="DT33" s="653"/>
      <c r="DU33" s="653"/>
      <c r="DV33" s="654"/>
      <c r="DW33" s="628">
        <v>47.2</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9406</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1050408</v>
      </c>
      <c r="CS34" s="624"/>
      <c r="CT34" s="624"/>
      <c r="CU34" s="624"/>
      <c r="CV34" s="624"/>
      <c r="CW34" s="624"/>
      <c r="CX34" s="624"/>
      <c r="CY34" s="625"/>
      <c r="CZ34" s="628">
        <v>16.2</v>
      </c>
      <c r="DA34" s="655"/>
      <c r="DB34" s="655"/>
      <c r="DC34" s="658"/>
      <c r="DD34" s="632">
        <v>762592</v>
      </c>
      <c r="DE34" s="624"/>
      <c r="DF34" s="624"/>
      <c r="DG34" s="624"/>
      <c r="DH34" s="624"/>
      <c r="DI34" s="624"/>
      <c r="DJ34" s="624"/>
      <c r="DK34" s="625"/>
      <c r="DL34" s="632">
        <v>610207</v>
      </c>
      <c r="DM34" s="624"/>
      <c r="DN34" s="624"/>
      <c r="DO34" s="624"/>
      <c r="DP34" s="624"/>
      <c r="DQ34" s="624"/>
      <c r="DR34" s="624"/>
      <c r="DS34" s="624"/>
      <c r="DT34" s="624"/>
      <c r="DU34" s="624"/>
      <c r="DV34" s="625"/>
      <c r="DW34" s="628">
        <v>15.1</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503841</v>
      </c>
      <c r="S35" s="624"/>
      <c r="T35" s="624"/>
      <c r="U35" s="624"/>
      <c r="V35" s="624"/>
      <c r="W35" s="624"/>
      <c r="X35" s="624"/>
      <c r="Y35" s="625"/>
      <c r="Z35" s="626">
        <v>7.4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50321</v>
      </c>
      <c r="CS35" s="653"/>
      <c r="CT35" s="653"/>
      <c r="CU35" s="653"/>
      <c r="CV35" s="653"/>
      <c r="CW35" s="653"/>
      <c r="CX35" s="653"/>
      <c r="CY35" s="654"/>
      <c r="CZ35" s="628">
        <v>0.8</v>
      </c>
      <c r="DA35" s="655"/>
      <c r="DB35" s="655"/>
      <c r="DC35" s="658"/>
      <c r="DD35" s="632">
        <v>46069</v>
      </c>
      <c r="DE35" s="653"/>
      <c r="DF35" s="653"/>
      <c r="DG35" s="653"/>
      <c r="DH35" s="653"/>
      <c r="DI35" s="653"/>
      <c r="DJ35" s="653"/>
      <c r="DK35" s="654"/>
      <c r="DL35" s="632">
        <v>22666</v>
      </c>
      <c r="DM35" s="653"/>
      <c r="DN35" s="653"/>
      <c r="DO35" s="653"/>
      <c r="DP35" s="653"/>
      <c r="DQ35" s="653"/>
      <c r="DR35" s="653"/>
      <c r="DS35" s="653"/>
      <c r="DT35" s="653"/>
      <c r="DU35" s="653"/>
      <c r="DV35" s="654"/>
      <c r="DW35" s="628">
        <v>0.6</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214055</v>
      </c>
      <c r="S36" s="624"/>
      <c r="T36" s="624"/>
      <c r="U36" s="624"/>
      <c r="V36" s="624"/>
      <c r="W36" s="624"/>
      <c r="X36" s="624"/>
      <c r="Y36" s="625"/>
      <c r="Z36" s="626">
        <v>3.2</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792735</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21491</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1264210</v>
      </c>
      <c r="CS36" s="624"/>
      <c r="CT36" s="624"/>
      <c r="CU36" s="624"/>
      <c r="CV36" s="624"/>
      <c r="CW36" s="624"/>
      <c r="CX36" s="624"/>
      <c r="CY36" s="625"/>
      <c r="CZ36" s="628">
        <v>19.399999999999999</v>
      </c>
      <c r="DA36" s="655"/>
      <c r="DB36" s="655"/>
      <c r="DC36" s="658"/>
      <c r="DD36" s="632">
        <v>1136559</v>
      </c>
      <c r="DE36" s="624"/>
      <c r="DF36" s="624"/>
      <c r="DG36" s="624"/>
      <c r="DH36" s="624"/>
      <c r="DI36" s="624"/>
      <c r="DJ36" s="624"/>
      <c r="DK36" s="625"/>
      <c r="DL36" s="632">
        <v>897092</v>
      </c>
      <c r="DM36" s="624"/>
      <c r="DN36" s="624"/>
      <c r="DO36" s="624"/>
      <c r="DP36" s="624"/>
      <c r="DQ36" s="624"/>
      <c r="DR36" s="624"/>
      <c r="DS36" s="624"/>
      <c r="DT36" s="624"/>
      <c r="DU36" s="624"/>
      <c r="DV36" s="625"/>
      <c r="DW36" s="628">
        <v>22.2</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67756</v>
      </c>
      <c r="S37" s="624"/>
      <c r="T37" s="624"/>
      <c r="U37" s="624"/>
      <c r="V37" s="624"/>
      <c r="W37" s="624"/>
      <c r="X37" s="624"/>
      <c r="Y37" s="625"/>
      <c r="Z37" s="626">
        <v>1</v>
      </c>
      <c r="AA37" s="626"/>
      <c r="AB37" s="626"/>
      <c r="AC37" s="626"/>
      <c r="AD37" s="627">
        <v>348</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250000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7570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410926</v>
      </c>
      <c r="CS37" s="653"/>
      <c r="CT37" s="653"/>
      <c r="CU37" s="653"/>
      <c r="CV37" s="653"/>
      <c r="CW37" s="653"/>
      <c r="CX37" s="653"/>
      <c r="CY37" s="654"/>
      <c r="CZ37" s="628">
        <v>6.3</v>
      </c>
      <c r="DA37" s="655"/>
      <c r="DB37" s="655"/>
      <c r="DC37" s="658"/>
      <c r="DD37" s="632">
        <v>410880</v>
      </c>
      <c r="DE37" s="653"/>
      <c r="DF37" s="653"/>
      <c r="DG37" s="653"/>
      <c r="DH37" s="653"/>
      <c r="DI37" s="653"/>
      <c r="DJ37" s="653"/>
      <c r="DK37" s="654"/>
      <c r="DL37" s="632">
        <v>407535</v>
      </c>
      <c r="DM37" s="653"/>
      <c r="DN37" s="653"/>
      <c r="DO37" s="653"/>
      <c r="DP37" s="653"/>
      <c r="DQ37" s="653"/>
      <c r="DR37" s="653"/>
      <c r="DS37" s="653"/>
      <c r="DT37" s="653"/>
      <c r="DU37" s="653"/>
      <c r="DV37" s="654"/>
      <c r="DW37" s="628">
        <v>10.1</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629500</v>
      </c>
      <c r="S38" s="624"/>
      <c r="T38" s="624"/>
      <c r="U38" s="624"/>
      <c r="V38" s="624"/>
      <c r="W38" s="624"/>
      <c r="X38" s="624"/>
      <c r="Y38" s="625"/>
      <c r="Z38" s="626">
        <v>9.3000000000000007</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100000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1109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442735</v>
      </c>
      <c r="CS38" s="624"/>
      <c r="CT38" s="624"/>
      <c r="CU38" s="624"/>
      <c r="CV38" s="624"/>
      <c r="CW38" s="624"/>
      <c r="CX38" s="624"/>
      <c r="CY38" s="625"/>
      <c r="CZ38" s="628">
        <v>6.8</v>
      </c>
      <c r="DA38" s="655"/>
      <c r="DB38" s="655"/>
      <c r="DC38" s="658"/>
      <c r="DD38" s="632">
        <v>380164</v>
      </c>
      <c r="DE38" s="624"/>
      <c r="DF38" s="624"/>
      <c r="DG38" s="624"/>
      <c r="DH38" s="624"/>
      <c r="DI38" s="624"/>
      <c r="DJ38" s="624"/>
      <c r="DK38" s="625"/>
      <c r="DL38" s="632">
        <v>377118</v>
      </c>
      <c r="DM38" s="624"/>
      <c r="DN38" s="624"/>
      <c r="DO38" s="624"/>
      <c r="DP38" s="624"/>
      <c r="DQ38" s="624"/>
      <c r="DR38" s="624"/>
      <c r="DS38" s="624"/>
      <c r="DT38" s="624"/>
      <c r="DU38" s="624"/>
      <c r="DV38" s="625"/>
      <c r="DW38" s="628">
        <v>9.3000000000000007</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1685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284513</v>
      </c>
      <c r="CS39" s="653"/>
      <c r="CT39" s="653"/>
      <c r="CU39" s="653"/>
      <c r="CV39" s="653"/>
      <c r="CW39" s="653"/>
      <c r="CX39" s="653"/>
      <c r="CY39" s="654"/>
      <c r="CZ39" s="628">
        <v>4.4000000000000004</v>
      </c>
      <c r="DA39" s="655"/>
      <c r="DB39" s="655"/>
      <c r="DC39" s="658"/>
      <c r="DD39" s="632">
        <v>277828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84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6765688</v>
      </c>
      <c r="S41" s="699"/>
      <c r="T41" s="699"/>
      <c r="U41" s="699"/>
      <c r="V41" s="699"/>
      <c r="W41" s="699"/>
      <c r="X41" s="699"/>
      <c r="Y41" s="700"/>
      <c r="Z41" s="701">
        <v>100</v>
      </c>
      <c r="AA41" s="701"/>
      <c r="AB41" s="701"/>
      <c r="AC41" s="701"/>
      <c r="AD41" s="702">
        <v>4039149</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105733</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337002</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375</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993008</v>
      </c>
      <c r="CS42" s="653"/>
      <c r="CT42" s="653"/>
      <c r="CU42" s="653"/>
      <c r="CV42" s="653"/>
      <c r="CW42" s="653"/>
      <c r="CX42" s="653"/>
      <c r="CY42" s="654"/>
      <c r="CZ42" s="628">
        <v>15.3</v>
      </c>
      <c r="DA42" s="655"/>
      <c r="DB42" s="655"/>
      <c r="DC42" s="658"/>
      <c r="DD42" s="632">
        <v>76220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992992</v>
      </c>
      <c r="CS44" s="624"/>
      <c r="CT44" s="624"/>
      <c r="CU44" s="624"/>
      <c r="CV44" s="624"/>
      <c r="CW44" s="624"/>
      <c r="CX44" s="624"/>
      <c r="CY44" s="625"/>
      <c r="CZ44" s="628">
        <v>15.3</v>
      </c>
      <c r="DA44" s="629"/>
      <c r="DB44" s="629"/>
      <c r="DC44" s="635"/>
      <c r="DD44" s="632">
        <v>76204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229164</v>
      </c>
      <c r="CS45" s="653"/>
      <c r="CT45" s="653"/>
      <c r="CU45" s="653"/>
      <c r="CV45" s="653"/>
      <c r="CW45" s="653"/>
      <c r="CX45" s="653"/>
      <c r="CY45" s="654"/>
      <c r="CZ45" s="628">
        <v>3.5</v>
      </c>
      <c r="DA45" s="655"/>
      <c r="DB45" s="655"/>
      <c r="DC45" s="658"/>
      <c r="DD45" s="632">
        <v>16785</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760868</v>
      </c>
      <c r="CS46" s="624"/>
      <c r="CT46" s="624"/>
      <c r="CU46" s="624"/>
      <c r="CV46" s="624"/>
      <c r="CW46" s="624"/>
      <c r="CX46" s="624"/>
      <c r="CY46" s="625"/>
      <c r="CZ46" s="628">
        <v>11.7</v>
      </c>
      <c r="DA46" s="629"/>
      <c r="DB46" s="629"/>
      <c r="DC46" s="635"/>
      <c r="DD46" s="632">
        <v>59412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16</v>
      </c>
      <c r="CS47" s="653"/>
      <c r="CT47" s="653"/>
      <c r="CU47" s="653"/>
      <c r="CV47" s="653"/>
      <c r="CW47" s="653"/>
      <c r="CX47" s="653"/>
      <c r="CY47" s="654"/>
      <c r="CZ47" s="628">
        <v>0</v>
      </c>
      <c r="DA47" s="655"/>
      <c r="DB47" s="655"/>
      <c r="DC47" s="658"/>
      <c r="DD47" s="632">
        <v>16</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6500861</v>
      </c>
      <c r="CS49" s="682"/>
      <c r="CT49" s="682"/>
      <c r="CU49" s="682"/>
      <c r="CV49" s="682"/>
      <c r="CW49" s="682"/>
      <c r="CX49" s="682"/>
      <c r="CY49" s="711"/>
      <c r="CZ49" s="703">
        <v>100</v>
      </c>
      <c r="DA49" s="712"/>
      <c r="DB49" s="712"/>
      <c r="DC49" s="713"/>
      <c r="DD49" s="714">
        <v>4647720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ex3fUNXUK7vUnOh7McR2pomCtymGZQb8WHa1yDHxWenfboWB0e9g8Bx9hqg6+akDGTBFWMAsGAzIYmq/DqHg==" saltValue="Ak86t1TIHb9wKUKWzXek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6766</v>
      </c>
      <c r="R7" s="753"/>
      <c r="S7" s="753"/>
      <c r="T7" s="753"/>
      <c r="U7" s="753"/>
      <c r="V7" s="753">
        <v>6501</v>
      </c>
      <c r="W7" s="753"/>
      <c r="X7" s="753"/>
      <c r="Y7" s="753"/>
      <c r="Z7" s="753"/>
      <c r="AA7" s="753">
        <v>265</v>
      </c>
      <c r="AB7" s="753"/>
      <c r="AC7" s="753"/>
      <c r="AD7" s="753"/>
      <c r="AE7" s="754"/>
      <c r="AF7" s="755">
        <v>173</v>
      </c>
      <c r="AG7" s="756"/>
      <c r="AH7" s="756"/>
      <c r="AI7" s="756"/>
      <c r="AJ7" s="757"/>
      <c r="AK7" s="758"/>
      <c r="AL7" s="759"/>
      <c r="AM7" s="759"/>
      <c r="AN7" s="759"/>
      <c r="AO7" s="759"/>
      <c r="AP7" s="759">
        <v>7574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-755</v>
      </c>
      <c r="CI7" s="744"/>
      <c r="CJ7" s="744"/>
      <c r="CK7" s="744"/>
      <c r="CL7" s="745"/>
      <c r="CM7" s="743">
        <v>67</v>
      </c>
      <c r="CN7" s="744"/>
      <c r="CO7" s="744"/>
      <c r="CP7" s="744"/>
      <c r="CQ7" s="745"/>
      <c r="CR7" s="743">
        <v>1</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-10</v>
      </c>
      <c r="CI8" s="777"/>
      <c r="CJ8" s="777"/>
      <c r="CK8" s="777"/>
      <c r="CL8" s="778"/>
      <c r="CM8" s="776">
        <v>-72</v>
      </c>
      <c r="CN8" s="777"/>
      <c r="CO8" s="777"/>
      <c r="CP8" s="777"/>
      <c r="CQ8" s="778"/>
      <c r="CR8" s="776">
        <v>55</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6766</v>
      </c>
      <c r="R23" s="793"/>
      <c r="S23" s="793"/>
      <c r="T23" s="793"/>
      <c r="U23" s="793"/>
      <c r="V23" s="793">
        <v>6501</v>
      </c>
      <c r="W23" s="793"/>
      <c r="X23" s="793"/>
      <c r="Y23" s="793"/>
      <c r="Z23" s="793"/>
      <c r="AA23" s="793">
        <v>265</v>
      </c>
      <c r="AB23" s="793"/>
      <c r="AC23" s="793"/>
      <c r="AD23" s="793"/>
      <c r="AE23" s="794"/>
      <c r="AF23" s="795">
        <v>173</v>
      </c>
      <c r="AG23" s="793"/>
      <c r="AH23" s="793"/>
      <c r="AI23" s="793"/>
      <c r="AJ23" s="796"/>
      <c r="AK23" s="797"/>
      <c r="AL23" s="798"/>
      <c r="AM23" s="798"/>
      <c r="AN23" s="798"/>
      <c r="AO23" s="798"/>
      <c r="AP23" s="793">
        <v>7574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948</v>
      </c>
      <c r="R28" s="823"/>
      <c r="S28" s="823"/>
      <c r="T28" s="823"/>
      <c r="U28" s="823"/>
      <c r="V28" s="823">
        <v>926</v>
      </c>
      <c r="W28" s="823"/>
      <c r="X28" s="823"/>
      <c r="Y28" s="823"/>
      <c r="Z28" s="823"/>
      <c r="AA28" s="823">
        <v>21</v>
      </c>
      <c r="AB28" s="823"/>
      <c r="AC28" s="823"/>
      <c r="AD28" s="823"/>
      <c r="AE28" s="824"/>
      <c r="AF28" s="825">
        <v>21</v>
      </c>
      <c r="AG28" s="823"/>
      <c r="AH28" s="823"/>
      <c r="AI28" s="823"/>
      <c r="AJ28" s="826"/>
      <c r="AK28" s="827">
        <v>142</v>
      </c>
      <c r="AL28" s="828"/>
      <c r="AM28" s="828"/>
      <c r="AN28" s="828"/>
      <c r="AO28" s="828"/>
      <c r="AP28" s="828"/>
      <c r="AQ28" s="828"/>
      <c r="AR28" s="828"/>
      <c r="AS28" s="828"/>
      <c r="AT28" s="828"/>
      <c r="AU28" s="828">
        <v>106</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1312</v>
      </c>
      <c r="R29" s="784"/>
      <c r="S29" s="784"/>
      <c r="T29" s="784"/>
      <c r="U29" s="784"/>
      <c r="V29" s="784">
        <v>1196</v>
      </c>
      <c r="W29" s="784"/>
      <c r="X29" s="784"/>
      <c r="Y29" s="784"/>
      <c r="Z29" s="784"/>
      <c r="AA29" s="784">
        <v>116</v>
      </c>
      <c r="AB29" s="784"/>
      <c r="AC29" s="784"/>
      <c r="AD29" s="784"/>
      <c r="AE29" s="785"/>
      <c r="AF29" s="786">
        <v>116</v>
      </c>
      <c r="AG29" s="787"/>
      <c r="AH29" s="787"/>
      <c r="AI29" s="787"/>
      <c r="AJ29" s="788"/>
      <c r="AK29" s="834">
        <v>187</v>
      </c>
      <c r="AL29" s="830"/>
      <c r="AM29" s="830"/>
      <c r="AN29" s="830"/>
      <c r="AO29" s="830"/>
      <c r="AP29" s="830"/>
      <c r="AQ29" s="830"/>
      <c r="AR29" s="830"/>
      <c r="AS29" s="830"/>
      <c r="AT29" s="830"/>
      <c r="AU29" s="830">
        <v>187</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125</v>
      </c>
      <c r="R30" s="784"/>
      <c r="S30" s="784"/>
      <c r="T30" s="784"/>
      <c r="U30" s="784"/>
      <c r="V30" s="784">
        <v>125</v>
      </c>
      <c r="W30" s="784"/>
      <c r="X30" s="784"/>
      <c r="Y30" s="784"/>
      <c r="Z30" s="784"/>
      <c r="AA30" s="784">
        <v>0</v>
      </c>
      <c r="AB30" s="784"/>
      <c r="AC30" s="784"/>
      <c r="AD30" s="784"/>
      <c r="AE30" s="785"/>
      <c r="AF30" s="786">
        <v>0</v>
      </c>
      <c r="AG30" s="787"/>
      <c r="AH30" s="787"/>
      <c r="AI30" s="787"/>
      <c r="AJ30" s="788"/>
      <c r="AK30" s="834">
        <v>34</v>
      </c>
      <c r="AL30" s="830"/>
      <c r="AM30" s="830"/>
      <c r="AN30" s="830"/>
      <c r="AO30" s="830"/>
      <c r="AP30" s="830"/>
      <c r="AQ30" s="830"/>
      <c r="AR30" s="830"/>
      <c r="AS30" s="830"/>
      <c r="AT30" s="830"/>
      <c r="AU30" s="830">
        <v>34</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242</v>
      </c>
      <c r="R31" s="784"/>
      <c r="S31" s="784"/>
      <c r="T31" s="784"/>
      <c r="U31" s="784"/>
      <c r="V31" s="784">
        <v>219</v>
      </c>
      <c r="W31" s="784"/>
      <c r="X31" s="784"/>
      <c r="Y31" s="784"/>
      <c r="Z31" s="784"/>
      <c r="AA31" s="784">
        <v>23</v>
      </c>
      <c r="AB31" s="784"/>
      <c r="AC31" s="784"/>
      <c r="AD31" s="784"/>
      <c r="AE31" s="785"/>
      <c r="AF31" s="786">
        <v>317</v>
      </c>
      <c r="AG31" s="787"/>
      <c r="AH31" s="787"/>
      <c r="AI31" s="787"/>
      <c r="AJ31" s="788"/>
      <c r="AK31" s="834">
        <v>100</v>
      </c>
      <c r="AL31" s="830"/>
      <c r="AM31" s="830"/>
      <c r="AN31" s="830"/>
      <c r="AO31" s="830"/>
      <c r="AP31" s="830">
        <v>562</v>
      </c>
      <c r="AQ31" s="830"/>
      <c r="AR31" s="830"/>
      <c r="AS31" s="830"/>
      <c r="AT31" s="830"/>
      <c r="AU31" s="830">
        <v>100</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436</v>
      </c>
      <c r="R32" s="784"/>
      <c r="S32" s="784"/>
      <c r="T32" s="784"/>
      <c r="U32" s="784"/>
      <c r="V32" s="784">
        <v>372</v>
      </c>
      <c r="W32" s="784"/>
      <c r="X32" s="784"/>
      <c r="Y32" s="784"/>
      <c r="Z32" s="784"/>
      <c r="AA32" s="784">
        <v>64</v>
      </c>
      <c r="AB32" s="784"/>
      <c r="AC32" s="784"/>
      <c r="AD32" s="784"/>
      <c r="AE32" s="785"/>
      <c r="AF32" s="786">
        <v>36</v>
      </c>
      <c r="AG32" s="787"/>
      <c r="AH32" s="787"/>
      <c r="AI32" s="787"/>
      <c r="AJ32" s="788"/>
      <c r="AK32" s="834">
        <v>250</v>
      </c>
      <c r="AL32" s="830"/>
      <c r="AM32" s="830"/>
      <c r="AN32" s="830"/>
      <c r="AO32" s="830"/>
      <c r="AP32" s="830">
        <v>1068</v>
      </c>
      <c r="AQ32" s="830"/>
      <c r="AR32" s="830"/>
      <c r="AS32" s="830"/>
      <c r="AT32" s="830"/>
      <c r="AU32" s="830">
        <v>250</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491</v>
      </c>
      <c r="AG63" s="844"/>
      <c r="AH63" s="844"/>
      <c r="AI63" s="844"/>
      <c r="AJ63" s="845"/>
      <c r="AK63" s="846"/>
      <c r="AL63" s="841"/>
      <c r="AM63" s="841"/>
      <c r="AN63" s="841"/>
      <c r="AO63" s="841"/>
      <c r="AP63" s="844">
        <v>1630</v>
      </c>
      <c r="AQ63" s="844"/>
      <c r="AR63" s="844"/>
      <c r="AS63" s="844"/>
      <c r="AT63" s="844"/>
      <c r="AU63" s="844">
        <v>677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962</v>
      </c>
      <c r="R68" s="866"/>
      <c r="S68" s="866"/>
      <c r="T68" s="866"/>
      <c r="U68" s="866"/>
      <c r="V68" s="866">
        <v>896</v>
      </c>
      <c r="W68" s="866"/>
      <c r="X68" s="866"/>
      <c r="Y68" s="866"/>
      <c r="Z68" s="866"/>
      <c r="AA68" s="866">
        <v>66</v>
      </c>
      <c r="AB68" s="866"/>
      <c r="AC68" s="866"/>
      <c r="AD68" s="866"/>
      <c r="AE68" s="866"/>
      <c r="AF68" s="866"/>
      <c r="AG68" s="866"/>
      <c r="AH68" s="866"/>
      <c r="AI68" s="866"/>
      <c r="AJ68" s="866"/>
      <c r="AK68" s="866"/>
      <c r="AL68" s="866"/>
      <c r="AM68" s="866"/>
      <c r="AN68" s="866"/>
      <c r="AO68" s="866"/>
      <c r="AP68" s="866">
        <v>485</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4554</v>
      </c>
      <c r="R69" s="830"/>
      <c r="S69" s="830"/>
      <c r="T69" s="830"/>
      <c r="U69" s="830"/>
      <c r="V69" s="830">
        <v>4415</v>
      </c>
      <c r="W69" s="830"/>
      <c r="X69" s="830"/>
      <c r="Y69" s="830"/>
      <c r="Z69" s="830"/>
      <c r="AA69" s="830">
        <v>139</v>
      </c>
      <c r="AB69" s="830"/>
      <c r="AC69" s="830"/>
      <c r="AD69" s="830"/>
      <c r="AE69" s="830"/>
      <c r="AF69" s="830">
        <v>132</v>
      </c>
      <c r="AG69" s="830"/>
      <c r="AH69" s="830"/>
      <c r="AI69" s="830"/>
      <c r="AJ69" s="830"/>
      <c r="AK69" s="830"/>
      <c r="AL69" s="830"/>
      <c r="AM69" s="830"/>
      <c r="AN69" s="830"/>
      <c r="AO69" s="830"/>
      <c r="AP69" s="830">
        <v>492</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8445</v>
      </c>
      <c r="R70" s="830"/>
      <c r="S70" s="830"/>
      <c r="T70" s="830"/>
      <c r="U70" s="830"/>
      <c r="V70" s="830">
        <v>6617</v>
      </c>
      <c r="W70" s="830"/>
      <c r="X70" s="830"/>
      <c r="Y70" s="830"/>
      <c r="Z70" s="830"/>
      <c r="AA70" s="830">
        <v>1828</v>
      </c>
      <c r="AB70" s="830"/>
      <c r="AC70" s="830"/>
      <c r="AD70" s="830"/>
      <c r="AE70" s="830"/>
      <c r="AF70" s="830"/>
      <c r="AG70" s="830"/>
      <c r="AH70" s="830"/>
      <c r="AI70" s="830"/>
      <c r="AJ70" s="830"/>
      <c r="AK70" s="830">
        <v>14</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1514</v>
      </c>
      <c r="R71" s="830"/>
      <c r="S71" s="830"/>
      <c r="T71" s="830"/>
      <c r="U71" s="830"/>
      <c r="V71" s="830">
        <v>1513</v>
      </c>
      <c r="W71" s="830"/>
      <c r="X71" s="830"/>
      <c r="Y71" s="830"/>
      <c r="Z71" s="830"/>
      <c r="AA71" s="830">
        <v>1</v>
      </c>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2</v>
      </c>
      <c r="R72" s="830"/>
      <c r="S72" s="830"/>
      <c r="T72" s="830"/>
      <c r="U72" s="830"/>
      <c r="V72" s="830">
        <v>0</v>
      </c>
      <c r="W72" s="830"/>
      <c r="X72" s="830"/>
      <c r="Y72" s="830"/>
      <c r="Z72" s="830"/>
      <c r="AA72" s="830">
        <v>2</v>
      </c>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555</v>
      </c>
      <c r="C73" s="874"/>
      <c r="D73" s="874"/>
      <c r="E73" s="874"/>
      <c r="F73" s="874"/>
      <c r="G73" s="874"/>
      <c r="H73" s="874"/>
      <c r="I73" s="874"/>
      <c r="J73" s="874"/>
      <c r="K73" s="874"/>
      <c r="L73" s="874"/>
      <c r="M73" s="874"/>
      <c r="N73" s="874"/>
      <c r="O73" s="874"/>
      <c r="P73" s="875"/>
      <c r="Q73" s="876">
        <v>53</v>
      </c>
      <c r="R73" s="830"/>
      <c r="S73" s="830"/>
      <c r="T73" s="830"/>
      <c r="U73" s="830"/>
      <c r="V73" s="830">
        <v>29</v>
      </c>
      <c r="W73" s="830"/>
      <c r="X73" s="830"/>
      <c r="Y73" s="830"/>
      <c r="Z73" s="830"/>
      <c r="AA73" s="830">
        <v>24</v>
      </c>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556</v>
      </c>
      <c r="C74" s="874"/>
      <c r="D74" s="874"/>
      <c r="E74" s="874"/>
      <c r="F74" s="874"/>
      <c r="G74" s="874"/>
      <c r="H74" s="874"/>
      <c r="I74" s="874"/>
      <c r="J74" s="874"/>
      <c r="K74" s="874"/>
      <c r="L74" s="874"/>
      <c r="M74" s="874"/>
      <c r="N74" s="874"/>
      <c r="O74" s="874"/>
      <c r="P74" s="875"/>
      <c r="Q74" s="876">
        <v>43</v>
      </c>
      <c r="R74" s="830"/>
      <c r="S74" s="830"/>
      <c r="T74" s="830"/>
      <c r="U74" s="830"/>
      <c r="V74" s="830">
        <v>42</v>
      </c>
      <c r="W74" s="830"/>
      <c r="X74" s="830"/>
      <c r="Y74" s="830"/>
      <c r="Z74" s="830"/>
      <c r="AA74" s="830">
        <v>1</v>
      </c>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557</v>
      </c>
      <c r="C75" s="874"/>
      <c r="D75" s="874"/>
      <c r="E75" s="874"/>
      <c r="F75" s="874"/>
      <c r="G75" s="874"/>
      <c r="H75" s="874"/>
      <c r="I75" s="874"/>
      <c r="J75" s="874"/>
      <c r="K75" s="874"/>
      <c r="L75" s="874"/>
      <c r="M75" s="874"/>
      <c r="N75" s="874"/>
      <c r="O75" s="874"/>
      <c r="P75" s="875"/>
      <c r="Q75" s="877">
        <v>997</v>
      </c>
      <c r="R75" s="878"/>
      <c r="S75" s="878"/>
      <c r="T75" s="878"/>
      <c r="U75" s="834"/>
      <c r="V75" s="879">
        <v>947</v>
      </c>
      <c r="W75" s="878"/>
      <c r="X75" s="878"/>
      <c r="Y75" s="878"/>
      <c r="Z75" s="834"/>
      <c r="AA75" s="879">
        <v>50</v>
      </c>
      <c r="AB75" s="878"/>
      <c r="AC75" s="878"/>
      <c r="AD75" s="878"/>
      <c r="AE75" s="834"/>
      <c r="AF75" s="879">
        <v>50</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558</v>
      </c>
      <c r="C76" s="874"/>
      <c r="D76" s="874"/>
      <c r="E76" s="874"/>
      <c r="F76" s="874"/>
      <c r="G76" s="874"/>
      <c r="H76" s="874"/>
      <c r="I76" s="874"/>
      <c r="J76" s="874"/>
      <c r="K76" s="874"/>
      <c r="L76" s="874"/>
      <c r="M76" s="874"/>
      <c r="N76" s="874"/>
      <c r="O76" s="874"/>
      <c r="P76" s="875"/>
      <c r="Q76" s="877">
        <v>259339</v>
      </c>
      <c r="R76" s="878"/>
      <c r="S76" s="878"/>
      <c r="T76" s="878"/>
      <c r="U76" s="834"/>
      <c r="V76" s="879">
        <v>254515</v>
      </c>
      <c r="W76" s="878"/>
      <c r="X76" s="878"/>
      <c r="Y76" s="878"/>
      <c r="Z76" s="834"/>
      <c r="AA76" s="879">
        <v>4824</v>
      </c>
      <c r="AB76" s="878"/>
      <c r="AC76" s="878"/>
      <c r="AD76" s="878"/>
      <c r="AE76" s="834"/>
      <c r="AF76" s="879">
        <v>4824</v>
      </c>
      <c r="AG76" s="878"/>
      <c r="AH76" s="878"/>
      <c r="AI76" s="878"/>
      <c r="AJ76" s="834"/>
      <c r="AK76" s="879">
        <v>1141</v>
      </c>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5006</v>
      </c>
      <c r="AG88" s="844"/>
      <c r="AH88" s="844"/>
      <c r="AI88" s="844"/>
      <c r="AJ88" s="844"/>
      <c r="AK88" s="841"/>
      <c r="AL88" s="841"/>
      <c r="AM88" s="841"/>
      <c r="AN88" s="841"/>
      <c r="AO88" s="841"/>
      <c r="AP88" s="844">
        <v>977</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56</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731669</v>
      </c>
      <c r="AB110" s="900"/>
      <c r="AC110" s="900"/>
      <c r="AD110" s="900"/>
      <c r="AE110" s="901"/>
      <c r="AF110" s="902">
        <v>755055</v>
      </c>
      <c r="AG110" s="900"/>
      <c r="AH110" s="900"/>
      <c r="AI110" s="900"/>
      <c r="AJ110" s="901"/>
      <c r="AK110" s="902">
        <v>733761</v>
      </c>
      <c r="AL110" s="900"/>
      <c r="AM110" s="900"/>
      <c r="AN110" s="900"/>
      <c r="AO110" s="901"/>
      <c r="AP110" s="903">
        <v>21.6</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7347656</v>
      </c>
      <c r="BR110" s="931"/>
      <c r="BS110" s="931"/>
      <c r="BT110" s="931"/>
      <c r="BU110" s="931"/>
      <c r="BV110" s="931">
        <v>7653961</v>
      </c>
      <c r="BW110" s="931"/>
      <c r="BX110" s="931"/>
      <c r="BY110" s="931"/>
      <c r="BZ110" s="931"/>
      <c r="CA110" s="931">
        <v>7574206</v>
      </c>
      <c r="CB110" s="931"/>
      <c r="CC110" s="931"/>
      <c r="CD110" s="931"/>
      <c r="CE110" s="931"/>
      <c r="CF110" s="944">
        <v>223.3</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1775373</v>
      </c>
      <c r="BR112" s="926"/>
      <c r="BS112" s="926"/>
      <c r="BT112" s="926"/>
      <c r="BU112" s="926"/>
      <c r="BV112" s="926">
        <v>1697762</v>
      </c>
      <c r="BW112" s="926"/>
      <c r="BX112" s="926"/>
      <c r="BY112" s="926"/>
      <c r="BZ112" s="926"/>
      <c r="CA112" s="926">
        <v>1466597</v>
      </c>
      <c r="CB112" s="926"/>
      <c r="CC112" s="926"/>
      <c r="CD112" s="926"/>
      <c r="CE112" s="926"/>
      <c r="CF112" s="920">
        <v>43.2</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220258</v>
      </c>
      <c r="AB113" s="938"/>
      <c r="AC113" s="938"/>
      <c r="AD113" s="938"/>
      <c r="AE113" s="939"/>
      <c r="AF113" s="940">
        <v>216390</v>
      </c>
      <c r="AG113" s="938"/>
      <c r="AH113" s="938"/>
      <c r="AI113" s="938"/>
      <c r="AJ113" s="939"/>
      <c r="AK113" s="940">
        <v>203398</v>
      </c>
      <c r="AL113" s="938"/>
      <c r="AM113" s="938"/>
      <c r="AN113" s="938"/>
      <c r="AO113" s="939"/>
      <c r="AP113" s="941">
        <v>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575780</v>
      </c>
      <c r="BR113" s="926"/>
      <c r="BS113" s="926"/>
      <c r="BT113" s="926"/>
      <c r="BU113" s="926"/>
      <c r="BV113" s="926">
        <v>541382</v>
      </c>
      <c r="BW113" s="926"/>
      <c r="BX113" s="926"/>
      <c r="BY113" s="926"/>
      <c r="BZ113" s="926"/>
      <c r="CA113" s="926">
        <v>523412</v>
      </c>
      <c r="CB113" s="926"/>
      <c r="CC113" s="926"/>
      <c r="CD113" s="926"/>
      <c r="CE113" s="926"/>
      <c r="CF113" s="920">
        <v>15.4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42225</v>
      </c>
      <c r="AB114" s="959"/>
      <c r="AC114" s="959"/>
      <c r="AD114" s="959"/>
      <c r="AE114" s="960"/>
      <c r="AF114" s="961">
        <v>41482</v>
      </c>
      <c r="AG114" s="959"/>
      <c r="AH114" s="959"/>
      <c r="AI114" s="959"/>
      <c r="AJ114" s="960"/>
      <c r="AK114" s="961">
        <v>60680</v>
      </c>
      <c r="AL114" s="959"/>
      <c r="AM114" s="959"/>
      <c r="AN114" s="959"/>
      <c r="AO114" s="960"/>
      <c r="AP114" s="962">
        <v>1.8</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808545</v>
      </c>
      <c r="BR114" s="926"/>
      <c r="BS114" s="926"/>
      <c r="BT114" s="926"/>
      <c r="BU114" s="926"/>
      <c r="BV114" s="926">
        <v>842048</v>
      </c>
      <c r="BW114" s="926"/>
      <c r="BX114" s="926"/>
      <c r="BY114" s="926"/>
      <c r="BZ114" s="926"/>
      <c r="CA114" s="926">
        <v>808472</v>
      </c>
      <c r="CB114" s="926"/>
      <c r="CC114" s="926"/>
      <c r="CD114" s="926"/>
      <c r="CE114" s="926"/>
      <c r="CF114" s="920">
        <v>23.8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v>
      </c>
      <c r="AB116" s="959"/>
      <c r="AC116" s="959"/>
      <c r="AD116" s="959"/>
      <c r="AE116" s="960"/>
      <c r="AF116" s="961" t="s">
        <v>122</v>
      </c>
      <c r="AG116" s="959"/>
      <c r="AH116" s="959"/>
      <c r="AI116" s="959"/>
      <c r="AJ116" s="960"/>
      <c r="AK116" s="961">
        <v>1</v>
      </c>
      <c r="AL116" s="959"/>
      <c r="AM116" s="959"/>
      <c r="AN116" s="959"/>
      <c r="AO116" s="960"/>
      <c r="AP116" s="962">
        <v>0</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994153</v>
      </c>
      <c r="AB117" s="979"/>
      <c r="AC117" s="979"/>
      <c r="AD117" s="979"/>
      <c r="AE117" s="980"/>
      <c r="AF117" s="981">
        <v>1012927</v>
      </c>
      <c r="AG117" s="979"/>
      <c r="AH117" s="979"/>
      <c r="AI117" s="979"/>
      <c r="AJ117" s="980"/>
      <c r="AK117" s="981">
        <v>997840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10507354</v>
      </c>
      <c r="BR119" s="1000"/>
      <c r="BS119" s="1000"/>
      <c r="BT119" s="1000"/>
      <c r="BU119" s="1000"/>
      <c r="BV119" s="1000">
        <v>10735153</v>
      </c>
      <c r="BW119" s="1000"/>
      <c r="BX119" s="1000"/>
      <c r="BY119" s="1000"/>
      <c r="BZ119" s="1000"/>
      <c r="CA119" s="1000">
        <v>10372687</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3517330</v>
      </c>
      <c r="BR120" s="931"/>
      <c r="BS120" s="931"/>
      <c r="BT120" s="931"/>
      <c r="BU120" s="931"/>
      <c r="BV120" s="931">
        <v>3347413</v>
      </c>
      <c r="BW120" s="931"/>
      <c r="BX120" s="931"/>
      <c r="BY120" s="931"/>
      <c r="BZ120" s="931"/>
      <c r="CA120" s="931">
        <v>3121623</v>
      </c>
      <c r="CB120" s="931"/>
      <c r="CC120" s="931"/>
      <c r="CD120" s="931"/>
      <c r="CE120" s="931"/>
      <c r="CF120" s="944">
        <v>92</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1188652</v>
      </c>
      <c r="DM120" s="931"/>
      <c r="DN120" s="931"/>
      <c r="DO120" s="931"/>
      <c r="DP120" s="931"/>
      <c r="DQ120" s="931">
        <v>1034065</v>
      </c>
      <c r="DR120" s="931"/>
      <c r="DS120" s="931"/>
      <c r="DT120" s="931"/>
      <c r="DU120" s="931"/>
      <c r="DV120" s="932">
        <v>30.5</v>
      </c>
      <c r="DW120" s="932"/>
      <c r="DX120" s="932"/>
      <c r="DY120" s="932"/>
      <c r="DZ120" s="933"/>
    </row>
    <row r="121" spans="1:130" s="218" customFormat="1" ht="26.25" customHeight="1" x14ac:dyDescent="0.15">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23338</v>
      </c>
      <c r="BR121" s="926"/>
      <c r="BS121" s="926"/>
      <c r="BT121" s="926"/>
      <c r="BU121" s="926"/>
      <c r="BV121" s="926">
        <v>34749</v>
      </c>
      <c r="BW121" s="926"/>
      <c r="BX121" s="926"/>
      <c r="BY121" s="926"/>
      <c r="BZ121" s="926"/>
      <c r="CA121" s="926">
        <v>32062</v>
      </c>
      <c r="CB121" s="926"/>
      <c r="CC121" s="926"/>
      <c r="CD121" s="926"/>
      <c r="CE121" s="926"/>
      <c r="CF121" s="920">
        <v>0.9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432532</v>
      </c>
      <c r="DR121" s="926"/>
      <c r="DS121" s="926"/>
      <c r="DT121" s="926"/>
      <c r="DU121" s="926"/>
      <c r="DV121" s="927">
        <v>12.7</v>
      </c>
      <c r="DW121" s="927"/>
      <c r="DX121" s="927"/>
      <c r="DY121" s="927"/>
      <c r="DZ121" s="928"/>
    </row>
    <row r="122" spans="1:130" s="218" customFormat="1" ht="26.25" customHeight="1" x14ac:dyDescent="0.15">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6557213</v>
      </c>
      <c r="BR122" s="1000"/>
      <c r="BS122" s="1000"/>
      <c r="BT122" s="1000"/>
      <c r="BU122" s="1000"/>
      <c r="BV122" s="1000">
        <v>6285191</v>
      </c>
      <c r="BW122" s="1000"/>
      <c r="BX122" s="1000"/>
      <c r="BY122" s="1000"/>
      <c r="BZ122" s="1000"/>
      <c r="CA122" s="1000">
        <v>6054372</v>
      </c>
      <c r="CB122" s="1000"/>
      <c r="CC122" s="1000"/>
      <c r="CD122" s="1000"/>
      <c r="CE122" s="1000"/>
      <c r="CF122" s="1017">
        <v>178.5</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4">
        <v>10097881</v>
      </c>
      <c r="BR123" s="1031"/>
      <c r="BS123" s="1031"/>
      <c r="BT123" s="1031"/>
      <c r="BU123" s="1031"/>
      <c r="BV123" s="1031">
        <v>9667353</v>
      </c>
      <c r="BW123" s="1031"/>
      <c r="BX123" s="1031"/>
      <c r="BY123" s="1031"/>
      <c r="BZ123" s="1031"/>
      <c r="CA123" s="1031">
        <v>9208057</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12.3</v>
      </c>
      <c r="BR124" s="1027"/>
      <c r="BS124" s="1027"/>
      <c r="BT124" s="1027"/>
      <c r="BU124" s="1027"/>
      <c r="BV124" s="1027">
        <v>32.1</v>
      </c>
      <c r="BW124" s="1027"/>
      <c r="BX124" s="1027"/>
      <c r="BY124" s="1027"/>
      <c r="BZ124" s="1027"/>
      <c r="CA124" s="1027">
        <v>34.299999999999997</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1775373</v>
      </c>
      <c r="DH124" s="986"/>
      <c r="DI124" s="986"/>
      <c r="DJ124" s="986"/>
      <c r="DK124" s="987"/>
      <c r="DL124" s="985">
        <v>509110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3369</v>
      </c>
      <c r="AB128" s="1047"/>
      <c r="AC128" s="1047"/>
      <c r="AD128" s="1047"/>
      <c r="AE128" s="1048"/>
      <c r="AF128" s="1049">
        <v>3572</v>
      </c>
      <c r="AG128" s="1047"/>
      <c r="AH128" s="1047"/>
      <c r="AI128" s="1047"/>
      <c r="AJ128" s="1048"/>
      <c r="AK128" s="1049">
        <v>3058</v>
      </c>
      <c r="AL128" s="1047"/>
      <c r="AM128" s="1047"/>
      <c r="AN128" s="1047"/>
      <c r="AO128" s="1048"/>
      <c r="AP128" s="1050"/>
      <c r="AQ128" s="1051"/>
      <c r="AR128" s="1051"/>
      <c r="AS128" s="1051"/>
      <c r="AT128" s="1052"/>
      <c r="AU128" s="220"/>
      <c r="AV128" s="220"/>
      <c r="AW128" s="220"/>
      <c r="AX128" s="896" t="s">
        <v>462</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3918497</v>
      </c>
      <c r="AB129" s="959"/>
      <c r="AC129" s="959"/>
      <c r="AD129" s="959"/>
      <c r="AE129" s="960"/>
      <c r="AF129" s="961">
        <v>3932412</v>
      </c>
      <c r="AG129" s="959"/>
      <c r="AH129" s="959"/>
      <c r="AI129" s="959"/>
      <c r="AJ129" s="960"/>
      <c r="AK129" s="961">
        <v>3987700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610726</v>
      </c>
      <c r="AB130" s="959"/>
      <c r="AC130" s="959"/>
      <c r="AD130" s="959"/>
      <c r="AE130" s="960"/>
      <c r="AF130" s="961">
        <v>611965</v>
      </c>
      <c r="AG130" s="959"/>
      <c r="AH130" s="959"/>
      <c r="AI130" s="959"/>
      <c r="AJ130" s="960"/>
      <c r="AK130" s="961">
        <v>595284</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3307771</v>
      </c>
      <c r="AB131" s="986"/>
      <c r="AC131" s="986"/>
      <c r="AD131" s="986"/>
      <c r="AE131" s="987"/>
      <c r="AF131" s="985">
        <v>3320447</v>
      </c>
      <c r="AG131" s="986"/>
      <c r="AH131" s="986"/>
      <c r="AI131" s="986"/>
      <c r="AJ131" s="987"/>
      <c r="AK131" s="985">
        <v>3392416</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7"/>
      <c r="BF131" s="1084">
        <v>34.299999999999997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11.48985223</v>
      </c>
      <c r="AB132" s="1097"/>
      <c r="AC132" s="1097"/>
      <c r="AD132" s="1097"/>
      <c r="AE132" s="1098"/>
      <c r="AF132" s="1099">
        <v>11.96796696</v>
      </c>
      <c r="AG132" s="1097"/>
      <c r="AH132" s="1097"/>
      <c r="AI132" s="1097"/>
      <c r="AJ132" s="1098"/>
      <c r="AK132" s="1099">
        <v>11.77620905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10.199999999999999</v>
      </c>
      <c r="AB133" s="1080"/>
      <c r="AC133" s="1080"/>
      <c r="AD133" s="1080"/>
      <c r="AE133" s="1081"/>
      <c r="AF133" s="1079">
        <v>10.9</v>
      </c>
      <c r="AG133" s="1080"/>
      <c r="AH133" s="1080"/>
      <c r="AI133" s="1080"/>
      <c r="AJ133" s="1081"/>
      <c r="AK133" s="1079">
        <v>11.7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wCriuBa19Q/p4OpuHVe2eJhJY6p5cdMO/5n8rKCGhkmCHVxjvev4yuGDG7L3zQ/79iEaN+uZ2LAXw1kqVf9Xg==" saltValue="zx8w8z4WCMIGKnIZtH+j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47"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4E8Ly/2UgQFsoASPIkHBFenTAtvLU03i6Tcnj3h3cWCCNs0jWVrwu7GbwKATipLbWjgz9TrkwknhS4TBIMRWg==" saltValue="+yzmFaZUwbiIEM53PyOk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27"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h7CIl19HLYzmo5HWo9veq9qD2aSupruIPS6FQwmj9zYmpDogeBHoslyo2CaNS9p+TmIOUg4wDg2NsRFIekCsA==" saltValue="qRVlb4o4wiXuhHYFJiss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1175915</v>
      </c>
      <c r="AP9" s="269">
        <v>150354</v>
      </c>
      <c r="AQ9" s="270">
        <v>154424</v>
      </c>
      <c r="AR9" s="271">
        <v>-2.6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181247</v>
      </c>
      <c r="AP10" s="272">
        <v>23174</v>
      </c>
      <c r="AQ10" s="273">
        <v>18194</v>
      </c>
      <c r="AR10" s="274">
        <v>27.4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772</v>
      </c>
      <c r="AP11" s="272">
        <v>99</v>
      </c>
      <c r="AQ11" s="273">
        <v>1285</v>
      </c>
      <c r="AR11" s="274">
        <v>-92.3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75612</v>
      </c>
      <c r="AP13" s="272">
        <v>9668</v>
      </c>
      <c r="AQ13" s="273">
        <v>5735</v>
      </c>
      <c r="AR13" s="274">
        <v>68.599999999999994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t="s">
        <v>486</v>
      </c>
      <c r="AP14" s="272" t="s">
        <v>486</v>
      </c>
      <c r="AQ14" s="273">
        <v>2950</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-73293</v>
      </c>
      <c r="AP15" s="272">
        <v>-9371</v>
      </c>
      <c r="AQ15" s="273">
        <v>-9110</v>
      </c>
      <c r="AR15" s="274">
        <v>2.9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1360253</v>
      </c>
      <c r="AP16" s="272">
        <v>173923</v>
      </c>
      <c r="AQ16" s="273">
        <v>173477</v>
      </c>
      <c r="AR16" s="274">
        <v>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12.66</v>
      </c>
      <c r="AP21" s="286">
        <v>14.28</v>
      </c>
      <c r="AQ21" s="287">
        <v>-1.62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98.4</v>
      </c>
      <c r="AP22" s="291">
        <v>96</v>
      </c>
      <c r="AQ22" s="292">
        <v>2.4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733761</v>
      </c>
      <c r="AP32" s="300">
        <v>93819</v>
      </c>
      <c r="AQ32" s="301">
        <v>83140</v>
      </c>
      <c r="AR32" s="302">
        <v>12.8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203398</v>
      </c>
      <c r="AP35" s="300">
        <v>26007</v>
      </c>
      <c r="AQ35" s="301">
        <v>26106</v>
      </c>
      <c r="AR35" s="302">
        <v>-0.4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60680</v>
      </c>
      <c r="AP36" s="300">
        <v>7759</v>
      </c>
      <c r="AQ36" s="301">
        <v>4689</v>
      </c>
      <c r="AR36" s="302">
        <v>65.5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554</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v>1</v>
      </c>
      <c r="AP38" s="303">
        <v>0</v>
      </c>
      <c r="AQ38" s="304">
        <v>7</v>
      </c>
      <c r="AR38" s="292">
        <v>-100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-3058</v>
      </c>
      <c r="AP39" s="300">
        <v>-391</v>
      </c>
      <c r="AQ39" s="301">
        <v>-2038</v>
      </c>
      <c r="AR39" s="302">
        <v>-80.8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-595284</v>
      </c>
      <c r="AP40" s="300">
        <v>-76114</v>
      </c>
      <c r="AQ40" s="301">
        <v>-74354</v>
      </c>
      <c r="AR40" s="302">
        <v>2.4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399498</v>
      </c>
      <c r="AP41" s="300">
        <v>51080</v>
      </c>
      <c r="AQ41" s="301">
        <v>38106</v>
      </c>
      <c r="AR41" s="302">
        <v>34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911977</v>
      </c>
      <c r="AN51" s="322">
        <v>107773</v>
      </c>
      <c r="AO51" s="323">
        <v>-27.7</v>
      </c>
      <c r="AP51" s="324">
        <v>126525</v>
      </c>
      <c r="AQ51" s="325">
        <v>0.2</v>
      </c>
      <c r="AR51" s="326">
        <v>-27.9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665231</v>
      </c>
      <c r="AN52" s="330">
        <v>78614</v>
      </c>
      <c r="AO52" s="331">
        <v>-30.3</v>
      </c>
      <c r="AP52" s="332">
        <v>67052</v>
      </c>
      <c r="AQ52" s="333">
        <v>18.100000000000001</v>
      </c>
      <c r="AR52" s="334">
        <v>-48.4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1590789</v>
      </c>
      <c r="AN53" s="322">
        <v>190811</v>
      </c>
      <c r="AO53" s="323">
        <v>77</v>
      </c>
      <c r="AP53" s="324">
        <v>122054</v>
      </c>
      <c r="AQ53" s="325">
        <v>-3.5</v>
      </c>
      <c r="AR53" s="326">
        <v>80.5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1271244</v>
      </c>
      <c r="AN54" s="330">
        <v>152482</v>
      </c>
      <c r="AO54" s="331">
        <v>94</v>
      </c>
      <c r="AP54" s="332">
        <v>68298</v>
      </c>
      <c r="AQ54" s="333">
        <v>1.9</v>
      </c>
      <c r="AR54" s="334">
        <v>92.1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1539829</v>
      </c>
      <c r="AN55" s="322">
        <v>187899</v>
      </c>
      <c r="AO55" s="323">
        <v>-1.5</v>
      </c>
      <c r="AP55" s="324">
        <v>111644</v>
      </c>
      <c r="AQ55" s="325">
        <v>-8.5</v>
      </c>
      <c r="AR55" s="326">
        <v>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1225096</v>
      </c>
      <c r="AN56" s="330">
        <v>149493</v>
      </c>
      <c r="AO56" s="331">
        <v>-2</v>
      </c>
      <c r="AP56" s="332">
        <v>66606</v>
      </c>
      <c r="AQ56" s="333">
        <v>-2.5</v>
      </c>
      <c r="AR56" s="334">
        <v>0.5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1602795</v>
      </c>
      <c r="AN57" s="322">
        <v>200877</v>
      </c>
      <c r="AO57" s="323">
        <v>6.9</v>
      </c>
      <c r="AP57" s="324">
        <v>127917</v>
      </c>
      <c r="AQ57" s="325">
        <v>14.6</v>
      </c>
      <c r="AR57" s="326">
        <v>-7.7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1146655</v>
      </c>
      <c r="AN58" s="330">
        <v>143709</v>
      </c>
      <c r="AO58" s="331">
        <v>-3.9</v>
      </c>
      <c r="AP58" s="332">
        <v>69746</v>
      </c>
      <c r="AQ58" s="333">
        <v>4.7</v>
      </c>
      <c r="AR58" s="334">
        <v>-8.6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992992</v>
      </c>
      <c r="AN59" s="322">
        <v>126965</v>
      </c>
      <c r="AO59" s="323">
        <v>-36.799999999999997</v>
      </c>
      <c r="AP59" s="324">
        <v>135931</v>
      </c>
      <c r="AQ59" s="325">
        <v>6.3</v>
      </c>
      <c r="AR59" s="326">
        <v>-43.1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760868</v>
      </c>
      <c r="AN60" s="330">
        <v>97285</v>
      </c>
      <c r="AO60" s="331">
        <v>-32.299999999999997</v>
      </c>
      <c r="AP60" s="332">
        <v>75320</v>
      </c>
      <c r="AQ60" s="333">
        <v>8</v>
      </c>
      <c r="AR60" s="334">
        <v>-40.299999999999997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1327676</v>
      </c>
      <c r="AN61" s="337">
        <v>162865</v>
      </c>
      <c r="AO61" s="338">
        <v>3.6</v>
      </c>
      <c r="AP61" s="339">
        <v>124814</v>
      </c>
      <c r="AQ61" s="340">
        <v>1.8</v>
      </c>
      <c r="AR61" s="326">
        <v>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1013819</v>
      </c>
      <c r="AN62" s="330">
        <v>124317</v>
      </c>
      <c r="AO62" s="331">
        <v>5.0999999999999996</v>
      </c>
      <c r="AP62" s="332">
        <v>69404</v>
      </c>
      <c r="AQ62" s="333">
        <v>6</v>
      </c>
      <c r="AR62" s="334">
        <v>-0.9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n/+XhtHJ6/dfrdoyO7/LppofcQSMjuH0Gb8uVJmzz7CQnZOrXJoA/Z3Y+JDkahFX7kieHOCgPyFOwgCchBTFg==" saltValue="yXEVjTd67ecGJzMobfBX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5"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kQO12KjsyAH0wuwWICrYbNMPqDTdikevDnMFrwWMn7VUQq7pl9U6MrPnI0HSrZIW7l2EmkDNYqNgTzVmvX7R3w==" saltValue="DX7s9hN3vmaKRfKkJYx/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5" zoomScale="98" zoomScaleNormal="98"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iuXq6MO9tXS4WvXyDaoD0r0z4O1JKwXP3EmZA6yWvZy7/KatbVYLPWCbx5NRBn/aNaivofIwYTZnxQvmVo9xsg==" saltValue="P+7SEWN69LPjYDnOd8FQ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37" zoomScale="85" zoomScaleNormal="85"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26.54</v>
      </c>
      <c r="G47" s="12">
        <v>27</v>
      </c>
      <c r="H47" s="12">
        <v>29.17</v>
      </c>
      <c r="I47" s="12">
        <v>26.68</v>
      </c>
      <c r="J47" s="13">
        <v>24.95</v>
      </c>
    </row>
    <row r="48" spans="2:10" ht="57.75" customHeight="1" x14ac:dyDescent="0.15">
      <c r="B48" s="14"/>
      <c r="C48" s="1141" t="s">
        <v>4</v>
      </c>
      <c r="D48" s="1141"/>
      <c r="E48" s="1142"/>
      <c r="F48" s="15">
        <v>3.59</v>
      </c>
      <c r="G48" s="16">
        <v>3.45</v>
      </c>
      <c r="H48" s="16">
        <v>5.05</v>
      </c>
      <c r="I48" s="16">
        <v>4.96</v>
      </c>
      <c r="J48" s="17">
        <v>4.34</v>
      </c>
    </row>
    <row r="49" spans="2:10" ht="57.75" customHeight="1" thickBot="1" x14ac:dyDescent="0.2">
      <c r="B49" s="18"/>
      <c r="C49" s="1143" t="s">
        <v>5</v>
      </c>
      <c r="D49" s="1143"/>
      <c r="E49" s="1144"/>
      <c r="F49" s="19" t="s">
        <v>529</v>
      </c>
      <c r="G49" s="20">
        <v>1.74</v>
      </c>
      <c r="H49" s="20">
        <v>3.31</v>
      </c>
      <c r="I49" s="20" t="s">
        <v>530</v>
      </c>
      <c r="J49" s="21" t="s">
        <v>531</v>
      </c>
    </row>
    <row r="50" spans="2:10" x14ac:dyDescent="0.15"/>
  </sheetData>
  <sheetProtection algorithmName="SHA-512" hashValue="MYC4kT3TpH1iNRiQLRBA60wX4V2oNrtbepCV3fyxaA89S2zIGZmtUqC1/ww8eO6gD7ja6YF1wEgnpPwhiQUrzA==" saltValue="rDgHiPsRI4Dp+0EwZ0RU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2026-03-10T02:23:01Z</cp:lastPrinted>
  <dcterms:created xsi:type="dcterms:W3CDTF">2026-02-26T09:30:25Z</dcterms:created>
  <dcterms:modified xsi:type="dcterms:W3CDTF">2026-03-10T02:50:51Z</dcterms:modified>
  <cp:category/>
</cp:coreProperties>
</file>