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10.25.31.190\backup-nas\総務課\財政係\財政係\65 財政状況資料集（財政分析表（総務省)）\R6(R5分）\03_回答\"/>
    </mc:Choice>
  </mc:AlternateContent>
  <xr:revisionPtr revIDLastSave="0" documentId="13_ncr:1_{65F104C1-EDAE-4D44-BA83-CCBB13C2D623}" xr6:coauthVersionLast="47" xr6:coauthVersionMax="47" xr10:uidLastSave="{00000000-0000-0000-0000-000000000000}"/>
  <bookViews>
    <workbookView xWindow="-120" yWindow="-120" windowWidth="29040" windowHeight="15840"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C35" i="10"/>
  <c r="BW34" i="10"/>
  <c r="BE34" i="10"/>
  <c r="U34" i="10"/>
  <c r="U35" i="10" s="1"/>
  <c r="U36" i="10" s="1"/>
  <c r="C34" i="10"/>
  <c r="AM34" i="10" s="1"/>
  <c r="AM35" i="10" s="1"/>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<sst xmlns="http://schemas.openxmlformats.org/spreadsheetml/2006/main" count="1081" uniqueCount="562">
  <si>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</si>
  <si>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</si>
  <si>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</si>
  <si>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</si>
  <si>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</si>
  <si>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</si>
  <si>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</si>
  <si>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</si>
  <si>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</si>
  <si>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</si>
  <si>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</si>
  <si>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</si>
  <si>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</si>
  <si>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</si>
  <si>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</si>
  <si>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</si>
  <si>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</si>
  <si>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</si>
  <si>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</si>
  <si>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</si>
  <si>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</si>
  <si>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</si>
  <si>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</si>
  <si>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</si>
  <si>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</si>
  <si>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</si>
  <si>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</si>
  <si>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</si>
  <si>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</si>
  <si>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</si>
  <si>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</si>
  <si>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</si>
  <si>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</si>
  <si>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</si>
  <si>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</si>
  <si>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</si>
  <si>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</si>
  <si>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</si>
  <si>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</si>
  <si>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</si>
  <si>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</si>
  <si>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</si>
  <si>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</si>
  <si>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</si>
  <si>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</si>
  <si>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</si>
  <si>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</si>
  <si>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</si>
  <si>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</si>
  <si>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</si>
  <si>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</si>
  <si>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</si>
  <si>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</si>
  <si>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</si>
  <si>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</si>
  <si>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</si>
  <si>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</si>
  <si>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</si>
  <si>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</si>
  <si>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</si>
  <si>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</si>
  <si>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</si>
  <si>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</si>
  <si>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</si>
  <si>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</si>
  <si>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</si>
  <si>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</si>
  <si>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</si>
  <si>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</si>
  <si>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</si>
  <si>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</si>
  <si>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</si>
  <si>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</si>
  <si>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</si>
  <si>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</si>
  <si>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</si>
  <si>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</si>
  <si>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</si>
  <si>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</si>
  <si>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</si>
  <si>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</si>
  <si>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</si>
  <si>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</si>
  <si>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</si>
  <si>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</si>
  <si>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</si>
  <si>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</si>
  <si>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</si>
  <si>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</si>
  <si>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</si>
  <si>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</si>
  <si>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</si>
  <si>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</si>
  <si>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</si>
  <si>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</si>
  <si>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</si>
  <si>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</si>
  <si>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</si>
  <si>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</si>
  <si>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</si>
  <si>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</si>
  <si>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</si>
  <si>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</si>
  <si>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</si>
  <si>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</si>
  <si>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</si>
  <si>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</si>
  <si>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</si>
  <si>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</si>
  <si>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</si>
  <si>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</si>
  <si>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</si>
  <si>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</si>
  <si>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</si>
  <si>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</si>
  <si>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</si>
  <si>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</si>
  <si>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</si>
  <si>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</si>
  <si>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</si>
  <si>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</si>
  <si>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</si>
  <si>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</si>
  <si>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</si>
  <si>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</si>
  <si>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</si>
  <si>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</si>
  <si>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</si>
  <si>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</si>
  <si>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</si>
  <si>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</si>
  <si>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</si>
  <si>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</si>
  <si>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</si>
  <si>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</si>
  <si>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</si>
  <si>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</si>
  <si>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</si>
  <si>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</si>
  <si>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</si>
  <si>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</si>
  <si>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</si>
  <si>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</si>
  <si>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</si>
  <si>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</si>
  <si>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</si>
  <si>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</si>
  <si>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</si>
  <si>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</si>
  <si>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</si>
  <si>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</si>
  <si>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</si>
  <si>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</si>
  <si>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</si>
  <si>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</si>
  <si>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</si>
  <si>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</si>
  <si>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</si>
  <si>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</si>
  <si>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</si>
  <si>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</si>
  <si>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</si>
  <si>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</si>
  <si>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</si>
  <si>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</si>
  <si>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</si>
  <si>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</si>
  <si>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</si>
  <si>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</si>
  <si>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</si>
  <si>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</si>
  <si>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</si>
  <si>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</si>
  <si>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</si>
  <si>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</si>
  <si>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</si>
  <si>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</si>
  <si>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</si>
  <si>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</si>
  <si>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</si>
  <si>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</si>
  <si>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</si>
  <si>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</si>
  <si>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</si>
  <si>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</si>
  <si>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</si>
  <si>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</si>
  <si>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</si>
  <si>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</si>
  <si>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</si>
  <si>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</si>
  <si>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</si>
  <si>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</si>
  <si>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</si>
  <si>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</si>
  <si>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</si>
  <si>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</si>
  <si>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</si>
  <si>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</si>
  <si>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</si>
  <si>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</si>
  <si>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</si>
  <si>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</si>
  <si>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福島県塙町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</si>
  <si>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</si>
  <si>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</si>
  <si>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</si>
  <si>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</si>
  <si>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</si>
  <si>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</si>
  <si>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</si>
  <si>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</si>
  <si>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</si>
  <si>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</si>
  <si>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</si>
  <si>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</si>
  <si>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</si>
  <si>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</si>
  <si>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</si>
  <si>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</si>
  <si>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</si>
  <si>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</si>
  <si>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</si>
  <si>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</si>
  <si>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</si>
  <si>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</si>
  <si>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</si>
  <si>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</si>
  <si>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</si>
  <si>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</si>
  <si>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</si>
  <si>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</si>
  <si>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</si>
  <si>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</si>
  <si>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</si>
  <si>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</si>
  <si>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</si>
  <si>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</si>
  <si>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</si>
  <si>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</si>
  <si>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</si>
  <si>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</si>
  <si>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</si>
  <si>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</si>
  <si>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</si>
  <si>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</si>
  <si>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</si>
  <si>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</si>
  <si>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</si>
  <si>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</si>
  <si>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</si>
  <si>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</si>
  <si>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</si>
  <si>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</si>
  <si>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</si>
  <si>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</si>
  <si>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</si>
  <si>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</si>
  <si>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</si>
  <si>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</si>
  <si>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</si>
  <si>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</si>
  <si>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</si>
  <si>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</si>
  <si>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</si>
  <si>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</si>
  <si>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</si>
  <si>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</si>
  <si>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</si>
  <si>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</si>
  <si>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</si>
  <si>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</si>
  <si>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</si>
  <si>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</si>
  <si>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</si>
  <si>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</si>
  <si>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</si>
  <si>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</si>
  <si>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</si>
  <si>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</si>
  <si>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</si>
  <si>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</si>
  <si>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</si>
  <si>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</si>
  <si>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</si>
  <si>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</si>
  <si>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</si>
  <si>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</si>
  <si>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</si>
  <si>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</si>
  <si>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</si>
  <si>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</si>
  <si>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</si>
  <si>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</si>
  <si>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</si>
  <si>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</si>
  <si>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</si>
  <si>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</si>
  <si>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</si>
  <si>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</si>
  <si>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</si>
  <si>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</si>
  <si>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</si>
  <si>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</si>
  <si>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</si>
  <si>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</si>
  <si>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</si>
  <si>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</si>
  <si>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</si>
  <si>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</si>
  <si>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</si>
  <si>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</si>
  <si>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</si>
  <si>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</si>
  <si>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</si>
  <si>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</si>
  <si>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</si>
  <si>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</si>
  <si>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</si>
  <si>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</si>
  <si>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</si>
  <si>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</si>
  <si>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</si>
  <si>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</si>
  <si>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</si>
  <si>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</si>
  <si>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</si>
  <si>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</si>
  <si>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</si>
  <si>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</si>
  <si>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</si>
  <si>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</si>
  <si>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</si>
  <si>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</si>
  <si>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</si>
  <si>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</si>
  <si>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</si>
  <si>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</si>
  <si>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</si>
  <si>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</si>
  <si>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</si>
  <si>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</si>
  <si>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</si>
  <si>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</si>
  <si>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</si>
  <si>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</si>
  <si>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</si>
  <si>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</si>
  <si>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</si>
  <si>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</si>
  <si>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</si>
  <si>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</si>
  <si>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</si>
  <si>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</si>
  <si>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福島県塙町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</si>
  <si>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</si>
  <si>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</si>
  <si>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</si>
  <si>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</si>
  <si>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</si>
  <si>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</si>
  <si>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</si>
  <si>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</si>
  <si>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</si>
  <si>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</si>
  <si>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</si>
  <si>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</si>
  <si>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</si>
  <si>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</si>
  <si>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</si>
  <si>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</si>
  <si>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</si>
  <si>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</si>
  <si>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</si>
  <si>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</si>
  <si>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</si>
  <si>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</si>
  <si>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</si>
  <si>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</si>
  <si>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</si>
  <si>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</si>
  <si>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</si>
  <si>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</si>
  <si>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</si>
  <si>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</si>
  <si>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</si>
  <si>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</si>
  <si>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</si>
  <si>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</si>
  <si>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</si>
  <si>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</si>
  <si>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</si>
  <si>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</si>
  <si>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</si>
  <si>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</si>
  <si>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</si>
  <si>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</si>
  <si>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</si>
  <si>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</si>
  <si>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</si>
  <si>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</si>
  <si>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</si>
  <si>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</si>
  <si>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</si>
  <si>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</si>
  <si>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</si>
  <si>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</si>
  <si>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</si>
  <si>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</si>
  <si>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</si>
  <si>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</si>
  <si>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</si>
  <si>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</si>
  <si>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</si>
  <si>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</si>
  <si>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</si>
  <si>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</si>
  <si>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</si>
  <si>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</si>
  <si>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</si>
  <si>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</si>
  <si>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</si>
  <si>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</si>
  <si>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</si>
  <si>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</si>
  <si>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</si>
  <si>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</si>
  <si>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</si>
  <si>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</si>
  <si>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</si>
  <si>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</si>
  <si>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</si>
  <si>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</si>
  <si>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</si>
  <si>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</si>
  <si>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</si>
  <si>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</si>
  <si>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</si>
  <si>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</si>
  <si>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</si>
  <si>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</si>
  <si>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</si>
  <si>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</si>
  <si>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</si>
  <si>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</si>
  <si>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</si>
  <si>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</si>
  <si>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</si>
  <si>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</si>
  <si>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</si>
  <si>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</si>
  <si>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</si>
  <si>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</si>
  <si>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</si>
  <si>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</si>
  <si>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</si>
  <si>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</si>
  <si>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</si>
  <si>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</si>
  <si>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</si>
  <si>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</si>
  <si>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</si>
  <si>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</si>
  <si>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</si>
  <si>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</si>
  <si>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</si>
  <si>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</si>
  <si>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</si>
  <si>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</si>
  <si>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</si>
  <si>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</si>
  <si>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</si>
  <si>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</si>
  <si>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</si>
  <si>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</si>
  <si>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</si>
  <si>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</si>
  <si>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</si>
  <si>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</si>
  <si>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</si>
  <si>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</si>
  <si>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</si>
  <si>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</si>
  <si>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</si>
  <si>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</si>
  <si>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</si>
  <si>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</si>
  <si>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</si>
  <si>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</si>
  <si>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</si>
  <si>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</si>
  <si>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</si>
  <si>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</si>
  <si>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</si>
  <si>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</si>
  <si>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</si>
  <si>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</si>
  <si>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</si>
  <si>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</si>
  <si>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</si>
  <si>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</si>
  <si>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</si>
  <si>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</si>
  <si>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</si>
  <si>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</si>
  <si>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</si>
  <si>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</si>
  <si>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</si>
  <si>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</si>
  <si>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</si>
  <si>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</si>
  <si>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</si>
  <si>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</si>
  <si>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</si>
  <si>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</si>
  <si>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</si>
  <si>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</si>
  <si>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</si>
  <si>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</si>
  <si>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</si>
  <si>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</si>
  <si>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</si>
  <si>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</si>
  <si>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</si>
  <si>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</si>
  <si>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</si>
  <si>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</si>
  <si>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</si>
  <si>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</si>
  <si>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</si>
  <si>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5.27</t>
  </si>
  <si>
    <t>▲ 6.24</t>
  </si>
  <si>
    <t>▲ 2.47</t>
  </si>
  <si>
    <t>上水道事業</t>
  </si>
  <si>
    <t>一般会計</t>
  </si>
  <si>
    <t>介護保険特別会計</t>
  </si>
  <si>
    <t>下水道事業</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</si>
  <si>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</si>
  <si>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</si>
  <si>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</si>
  <si>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</si>
  <si>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</si>
  <si>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</si>
  <si>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</si>
  <si>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</si>
  <si>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</si>
  <si>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白河地方土地開発公社</t>
    <rPh sb="0" eb="4">
      <t>シラカワチホウ</t>
    </rPh>
    <rPh sb="4" eb="10">
      <t>トチカイハツコウシャ</t>
    </rPh>
    <phoneticPr fontId="2"/>
  </si>
  <si>
    <t>塙町振興公社</t>
    <rPh sb="0" eb="6">
      <t>ハナワマチシンコウコウシャ</t>
    </rPh>
    <phoneticPr fontId="2"/>
  </si>
  <si>
    <t>東白衛生組合</t>
    <rPh sb="0" eb="2">
      <t>トウハク</t>
    </rPh>
    <rPh sb="2" eb="6">
      <t>エイセイクミアイ</t>
    </rPh>
    <phoneticPr fontId="2"/>
  </si>
  <si>
    <t>白河地方広域市町村圏整備組合　一般会計</t>
    <rPh sb="0" eb="4">
      <t>シラカワチホウ</t>
    </rPh>
    <rPh sb="4" eb="9">
      <t>コウイキシチョウソン</t>
    </rPh>
    <rPh sb="9" eb="10">
      <t>ケン</t>
    </rPh>
    <rPh sb="10" eb="14">
      <t>セイビクミアイ</t>
    </rPh>
    <rPh sb="15" eb="19">
      <t>イッパンカイケイ</t>
    </rPh>
    <phoneticPr fontId="2"/>
  </si>
  <si>
    <t>福島県市町村総合事務組合　一般会計</t>
    <rPh sb="0" eb="3">
      <t>フクシマケン</t>
    </rPh>
    <rPh sb="3" eb="8">
      <t>シチョウソンソウゴウ</t>
    </rPh>
    <rPh sb="8" eb="12">
      <t>ジムクミアイ</t>
    </rPh>
    <rPh sb="13" eb="17">
      <t>イッパンカイケイ</t>
    </rPh>
    <phoneticPr fontId="2"/>
  </si>
  <si>
    <t>福島県市町村総合事務組合　消防補償等特別会計</t>
    <rPh sb="0" eb="3">
      <t>フクシマケン</t>
    </rPh>
    <rPh sb="3" eb="8">
      <t>シチョウソンソウゴウ</t>
    </rPh>
    <rPh sb="8" eb="12">
      <t>ジムクミアイ</t>
    </rPh>
    <rPh sb="13" eb="18">
      <t>ショウボウホショウトウ</t>
    </rPh>
    <rPh sb="18" eb="22">
      <t>トクベツカイケイ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</si>
  <si>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</si>
  <si>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</si>
  <si>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23">
      <t>カンリトクベツカイケイ</t>
    </rPh>
    <phoneticPr fontId="2"/>
  </si>
  <si>
    <t>福島県後期高齢者医療広域連合　一般会計</t>
    <rPh sb="0" eb="3">
      <t>フクシマケン</t>
    </rPh>
    <rPh sb="3" eb="10">
      <t>コウキコウレイシャイリョウ</t>
    </rPh>
    <rPh sb="10" eb="14">
      <t>コウイキレンゴウ</t>
    </rPh>
    <rPh sb="15" eb="19">
      <t>イッパンカイケイ</t>
    </rPh>
    <phoneticPr fontId="2"/>
  </si>
  <si>
    <t>福島県後期高齢者医療広域連合　後期高齢者医療特別会計</t>
    <rPh sb="0" eb="3">
      <t>フクシマケン</t>
    </rPh>
    <rPh sb="3" eb="10">
      <t>コウキコウレイシャイリョウ</t>
    </rPh>
    <rPh sb="10" eb="14">
      <t>コウイキレンゴウ</t>
    </rPh>
    <rPh sb="15" eb="22">
      <t>コウキコウレイシャイリョウ</t>
    </rPh>
    <rPh sb="22" eb="26">
      <t>トクベツカイケイ</t>
    </rPh>
    <phoneticPr fontId="2"/>
  </si>
  <si>
    <t>公有施設等整備基金</t>
    <rPh sb="0" eb="4">
      <t>コウユウシセツ</t>
    </rPh>
    <rPh sb="4" eb="5">
      <t>トウ</t>
    </rPh>
    <rPh sb="5" eb="9">
      <t>セイビキキン</t>
    </rPh>
    <phoneticPr fontId="5"/>
  </si>
  <si>
    <t>福祉基金</t>
    <rPh sb="0" eb="4">
      <t>フクシキキン</t>
    </rPh>
    <phoneticPr fontId="2"/>
  </si>
  <si>
    <t>振興基金</t>
    <rPh sb="0" eb="4">
      <t>シンコウキキン</t>
    </rPh>
    <phoneticPr fontId="2"/>
  </si>
  <si>
    <t>ふるさと応援基金</t>
    <rPh sb="4" eb="8">
      <t>オウエンキキン</t>
    </rPh>
    <phoneticPr fontId="2"/>
  </si>
  <si>
    <t>森林環境譲与税基金</t>
    <rPh sb="0" eb="6">
      <t>シンリンカンキョウジョウヨ</t>
    </rPh>
    <rPh sb="6" eb="7">
      <t>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</si>
</sst>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1C23-46D6-BC59-5208F52789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149038</c:v>
                </c:pt>
                <c:pt idx="1">
                  <c:v>107773</c:v>
                </c:pt>
                <c:pt idx="2">
                  <c:v>190811</c:v>
                </c:pt>
                <c:pt idx="3">
                  <c:v>187899</c:v>
                </c:pt>
                <c:pt idx="4">
                  <c:v>200877</c:v>
                </c:pt>
              </c:numCache>
            </c:numRef>
          </c:val>
          <c:smooth val="0"/>
          <c:extLst>
            <c:ext xmlns:c16="http://schemas.microsoft.com/office/drawing/2014/chart" uri="{C3380CC4-5D6E-409C-BE32-E72D297353CC}">
              <c16:uniqueId val="{00000001-1C23-46D6-BC59-5208F52789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4.17</c:v>
                </c:pt>
                <c:pt idx="1">
                  <c:v>3.59</c:v>
                </c:pt>
                <c:pt idx="2">
                  <c:v>3.45</c:v>
                </c:pt>
                <c:pt idx="3">
                  <c:v>5.05</c:v>
                </c:pt>
                <c:pt idx="4">
                  <c:v>4.96</c:v>
                </c:pt>
              </c:numCache>
            </c:numRef>
          </c:val>
          <c:extLst>
            <c:ext xmlns:c16="http://schemas.microsoft.com/office/drawing/2014/chart" uri="{C3380CC4-5D6E-409C-BE32-E72D297353CC}">
              <c16:uniqueId val="{00000000-4E60-4AB3-A7A7-2386840CAE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35.299999999999997</c:v>
                </c:pt>
                <c:pt idx="1">
                  <c:v>26.54</c:v>
                </c:pt>
                <c:pt idx="2">
                  <c:v>27</c:v>
                </c:pt>
                <c:pt idx="3">
                  <c:v>29.17</c:v>
                </c:pt>
                <c:pt idx="4">
                  <c:v>26.68</c:v>
                </c:pt>
              </c:numCache>
            </c:numRef>
          </c:val>
          <c:extLst>
            <c:ext xmlns:c16="http://schemas.microsoft.com/office/drawing/2014/chart" uri="{C3380CC4-5D6E-409C-BE32-E72D297353CC}">
              <c16:uniqueId val="{00000001-4E60-4AB3-A7A7-2386840CAE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-5.27</c:v>
                </c:pt>
                <c:pt idx="1">
                  <c:v>-6.24</c:v>
                </c:pt>
                <c:pt idx="2">
                  <c:v>1.74</c:v>
                </c:pt>
                <c:pt idx="3">
                  <c:v>3.31</c:v>
                </c:pt>
                <c:pt idx="4">
                  <c:v>-2.4700000000000002</c:v>
                </c:pt>
              </c:numCache>
            </c:numRef>
          </c:val>
          <c:smooth val="0"/>
          <c:extLst>
            <c:ext xmlns:c16="http://schemas.microsoft.com/office/drawing/2014/chart" uri="{C3380CC4-5D6E-409C-BE32-E72D297353CC}">
              <c16:uniqueId val="{00000002-4E60-4AB3-A7A7-2386840CAE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c:v>
                </c:pt>
                <c:pt idx="4">
                  <c:v>#N/A</c:v>
                </c:pt>
                <c:pt idx="5">
                  <c:v>0.01</c:v>
                </c:pt>
                <c:pt idx="6">
                  <c:v>#N/A</c:v>
                </c:pt>
                <c:pt idx="7">
                  <c:v>1.1599999999999999</c:v>
                </c:pt>
                <c:pt idx="8">
                  <c:v>0</c:v>
                </c:pt>
                <c:pt idx="9">
                  <c:v>0</c:v>
                </c:pt>
              </c:numCache>
            </c:numRef>
          </c:val>
          <c:extLst>
            <c:ext xmlns:c16="http://schemas.microsoft.com/office/drawing/2014/chart" uri="{C3380CC4-5D6E-409C-BE32-E72D297353CC}">
              <c16:uniqueId val="{00000000-5681-4946-ADD7-36957021CA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81-4946-ADD7-36957021CA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81-4946-ADD7-36957021CA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81-4946-ADD7-36957021CA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681-4946-ADD7-36957021CA4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0.94</c:v>
                </c:pt>
                <c:pt idx="4">
                  <c:v>#N/A</c:v>
                </c:pt>
                <c:pt idx="5">
                  <c:v>0.76</c:v>
                </c:pt>
                <c:pt idx="6">
                  <c:v>#N/A</c:v>
                </c:pt>
                <c:pt idx="7">
                  <c:v>0.94</c:v>
                </c:pt>
                <c:pt idx="8">
                  <c:v>#N/A</c:v>
                </c:pt>
                <c:pt idx="9">
                  <c:v>0.27</c:v>
                </c:pt>
              </c:numCache>
            </c:numRef>
          </c:val>
          <c:extLst>
            <c:ext xmlns:c16="http://schemas.microsoft.com/office/drawing/2014/chart" uri="{C3380CC4-5D6E-409C-BE32-E72D297353CC}">
              <c16:uniqueId val="{00000005-5681-4946-ADD7-36957021CA48}"/>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1.05</c:v>
                </c:pt>
              </c:numCache>
            </c:numRef>
          </c:val>
          <c:extLst>
            <c:ext xmlns:c16="http://schemas.microsoft.com/office/drawing/2014/chart" uri="{C3380CC4-5D6E-409C-BE32-E72D297353CC}">
              <c16:uniqueId val="{00000006-5681-4946-ADD7-36957021CA4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1.29</c:v>
                </c:pt>
                <c:pt idx="2">
                  <c:v>#N/A</c:v>
                </c:pt>
                <c:pt idx="3">
                  <c:v>0.63</c:v>
                </c:pt>
                <c:pt idx="4">
                  <c:v>#N/A</c:v>
                </c:pt>
                <c:pt idx="5">
                  <c:v>1.07</c:v>
                </c:pt>
                <c:pt idx="6">
                  <c:v>#N/A</c:v>
                </c:pt>
                <c:pt idx="7">
                  <c:v>1.99</c:v>
                </c:pt>
                <c:pt idx="8">
                  <c:v>#N/A</c:v>
                </c:pt>
                <c:pt idx="9">
                  <c:v>2.5499999999999998</c:v>
                </c:pt>
              </c:numCache>
            </c:numRef>
          </c:val>
          <c:extLst>
            <c:ext xmlns:c16="http://schemas.microsoft.com/office/drawing/2014/chart" uri="{C3380CC4-5D6E-409C-BE32-E72D297353CC}">
              <c16:uniqueId val="{00000007-5681-4946-ADD7-36957021CA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4.16</c:v>
                </c:pt>
                <c:pt idx="2">
                  <c:v>#N/A</c:v>
                </c:pt>
                <c:pt idx="3">
                  <c:v>3.59</c:v>
                </c:pt>
                <c:pt idx="4">
                  <c:v>#N/A</c:v>
                </c:pt>
                <c:pt idx="5">
                  <c:v>3.44</c:v>
                </c:pt>
                <c:pt idx="6">
                  <c:v>#N/A</c:v>
                </c:pt>
                <c:pt idx="7">
                  <c:v>5.05</c:v>
                </c:pt>
                <c:pt idx="8">
                  <c:v>#N/A</c:v>
                </c:pt>
                <c:pt idx="9">
                  <c:v>4.95</c:v>
                </c:pt>
              </c:numCache>
            </c:numRef>
          </c:val>
          <c:extLst>
            <c:ext xmlns:c16="http://schemas.microsoft.com/office/drawing/2014/chart" uri="{C3380CC4-5D6E-409C-BE32-E72D297353CC}">
              <c16:uniqueId val="{00000008-5681-4946-ADD7-36957021CA48}"/>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7.84</c:v>
                </c:pt>
                <c:pt idx="2">
                  <c:v>#N/A</c:v>
                </c:pt>
                <c:pt idx="3">
                  <c:v>7.83</c:v>
                </c:pt>
                <c:pt idx="4">
                  <c:v>#N/A</c:v>
                </c:pt>
                <c:pt idx="5">
                  <c:v>8.07</c:v>
                </c:pt>
                <c:pt idx="6">
                  <c:v>#N/A</c:v>
                </c:pt>
                <c:pt idx="7">
                  <c:v>6.98</c:v>
                </c:pt>
                <c:pt idx="8">
                  <c:v>#N/A</c:v>
                </c:pt>
                <c:pt idx="9">
                  <c:v>7.7</c:v>
                </c:pt>
              </c:numCache>
            </c:numRef>
          </c:val>
          <c:extLst>
            <c:ext xmlns:c16="http://schemas.microsoft.com/office/drawing/2014/chart" uri="{C3380CC4-5D6E-409C-BE32-E72D297353CC}">
              <c16:uniqueId val="{00000009-5681-4946-ADD7-36957021CA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625</c:v>
                </c:pt>
                <c:pt idx="5">
                  <c:v>629</c:v>
                </c:pt>
                <c:pt idx="8">
                  <c:v>615</c:v>
                </c:pt>
                <c:pt idx="11">
                  <c:v>614</c:v>
                </c:pt>
                <c:pt idx="14">
                  <c:v>616</c:v>
                </c:pt>
              </c:numCache>
            </c:numRef>
          </c:val>
          <c:extLst>
            <c:ext xmlns:c16="http://schemas.microsoft.com/office/drawing/2014/chart" uri="{C3380CC4-5D6E-409C-BE32-E72D297353CC}">
              <c16:uniqueId val="{00000000-469C-4B33-8610-E513EDD438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9C-4B33-8610-E513EDD438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9C-4B33-8610-E513EDD438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28</c:v>
                </c:pt>
                <c:pt idx="6">
                  <c:v>33</c:v>
                </c:pt>
                <c:pt idx="9">
                  <c:v>42</c:v>
                </c:pt>
                <c:pt idx="12">
                  <c:v>41</c:v>
                </c:pt>
              </c:numCache>
            </c:numRef>
          </c:val>
          <c:extLst>
            <c:ext xmlns:c16="http://schemas.microsoft.com/office/drawing/2014/chart" uri="{C3380CC4-5D6E-409C-BE32-E72D297353CC}">
              <c16:uniqueId val="{00000003-469C-4B33-8610-E513EDD438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228</c:v>
                </c:pt>
                <c:pt idx="3">
                  <c:v>223</c:v>
                </c:pt>
                <c:pt idx="6">
                  <c:v>215</c:v>
                </c:pt>
                <c:pt idx="9">
                  <c:v>220</c:v>
                </c:pt>
                <c:pt idx="12">
                  <c:v>216</c:v>
                </c:pt>
              </c:numCache>
            </c:numRef>
          </c:val>
          <c:extLst>
            <c:ext xmlns:c16="http://schemas.microsoft.com/office/drawing/2014/chart" uri="{C3380CC4-5D6E-409C-BE32-E72D297353CC}">
              <c16:uniqueId val="{00000004-469C-4B33-8610-E513EDD438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9C-4B33-8610-E513EDD438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9C-4B33-8610-E513EDD438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636</c:v>
                </c:pt>
                <c:pt idx="3">
                  <c:v>690</c:v>
                </c:pt>
                <c:pt idx="6">
                  <c:v>682</c:v>
                </c:pt>
                <c:pt idx="9">
                  <c:v>732</c:v>
                </c:pt>
                <c:pt idx="12">
                  <c:v>755</c:v>
                </c:pt>
              </c:numCache>
            </c:numRef>
          </c:val>
          <c:extLst>
            <c:ext xmlns:c16="http://schemas.microsoft.com/office/drawing/2014/chart" uri="{C3380CC4-5D6E-409C-BE32-E72D297353CC}">
              <c16:uniqueId val="{00000007-469C-4B33-8610-E513EDD438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252</c:v>
                </c:pt>
                <c:pt idx="2">
                  <c:v>#N/A</c:v>
                </c:pt>
                <c:pt idx="3">
                  <c:v>#N/A</c:v>
                </c:pt>
                <c:pt idx="4">
                  <c:v>312</c:v>
                </c:pt>
                <c:pt idx="5">
                  <c:v>#N/A</c:v>
                </c:pt>
                <c:pt idx="6">
                  <c:v>#N/A</c:v>
                </c:pt>
                <c:pt idx="7">
                  <c:v>315</c:v>
                </c:pt>
                <c:pt idx="8">
                  <c:v>#N/A</c:v>
                </c:pt>
                <c:pt idx="9">
                  <c:v>#N/A</c:v>
                </c:pt>
                <c:pt idx="10">
                  <c:v>380</c:v>
                </c:pt>
                <c:pt idx="11">
                  <c:v>#N/A</c:v>
                </c:pt>
                <c:pt idx="12">
                  <c:v>#N/A</c:v>
                </c:pt>
                <c:pt idx="13">
                  <c:v>396</c:v>
                </c:pt>
                <c:pt idx="14">
                  <c:v>#N/A</c:v>
                </c:pt>
              </c:numCache>
            </c:numRef>
          </c:val>
          <c:smooth val="0"/>
          <c:extLst>
            <c:ext xmlns:c16="http://schemas.microsoft.com/office/drawing/2014/chart" uri="{C3380CC4-5D6E-409C-BE32-E72D297353CC}">
              <c16:uniqueId val="{00000008-469C-4B33-8610-E513EDD438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5703</c:v>
                </c:pt>
                <c:pt idx="5">
                  <c:v>5996</c:v>
                </c:pt>
                <c:pt idx="8">
                  <c:v>6252</c:v>
                </c:pt>
                <c:pt idx="11">
                  <c:v>6557</c:v>
                </c:pt>
                <c:pt idx="14">
                  <c:v>6285</c:v>
                </c:pt>
              </c:numCache>
            </c:numRef>
          </c:val>
          <c:extLst>
            <c:ext xmlns:c16="http://schemas.microsoft.com/office/drawing/2014/chart" uri="{C3380CC4-5D6E-409C-BE32-E72D297353CC}">
              <c16:uniqueId val="{00000000-B1F4-4199-8536-ADA5CCF6F8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c:v>
                </c:pt>
                <c:pt idx="5">
                  <c:v>35</c:v>
                </c:pt>
                <c:pt idx="8">
                  <c:v>27</c:v>
                </c:pt>
                <c:pt idx="11">
                  <c:v>23</c:v>
                </c:pt>
                <c:pt idx="14">
                  <c:v>35</c:v>
                </c:pt>
              </c:numCache>
            </c:numRef>
          </c:val>
          <c:extLst>
            <c:ext xmlns:c16="http://schemas.microsoft.com/office/drawing/2014/chart" uri="{C3380CC4-5D6E-409C-BE32-E72D297353CC}">
              <c16:uniqueId val="{00000001-B1F4-4199-8536-ADA5CCF6F8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3169</c:v>
                </c:pt>
                <c:pt idx="5">
                  <c:v>3108</c:v>
                </c:pt>
                <c:pt idx="8">
                  <c:v>3523</c:v>
                </c:pt>
                <c:pt idx="11">
                  <c:v>3517</c:v>
                </c:pt>
                <c:pt idx="14">
                  <c:v>3347</c:v>
                </c:pt>
              </c:numCache>
            </c:numRef>
          </c:val>
          <c:extLst>
            <c:ext xmlns:c16="http://schemas.microsoft.com/office/drawing/2014/chart" uri="{C3380CC4-5D6E-409C-BE32-E72D297353CC}">
              <c16:uniqueId val="{00000002-B1F4-4199-8536-ADA5CCF6F8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F4-4199-8536-ADA5CCF6F8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F4-4199-8536-ADA5CCF6F8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F4-4199-8536-ADA5CCF6F8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883</c:v>
                </c:pt>
                <c:pt idx="3">
                  <c:v>825</c:v>
                </c:pt>
                <c:pt idx="6">
                  <c:v>802</c:v>
                </c:pt>
                <c:pt idx="9">
                  <c:v>809</c:v>
                </c:pt>
                <c:pt idx="12">
                  <c:v>842</c:v>
                </c:pt>
              </c:numCache>
            </c:numRef>
          </c:val>
          <c:extLst>
            <c:ext xmlns:c16="http://schemas.microsoft.com/office/drawing/2014/chart" uri="{C3380CC4-5D6E-409C-BE32-E72D297353CC}">
              <c16:uniqueId val="{00000006-B1F4-4199-8536-ADA5CCF6F8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457</c:v>
                </c:pt>
                <c:pt idx="3">
                  <c:v>638</c:v>
                </c:pt>
                <c:pt idx="6">
                  <c:v>611</c:v>
                </c:pt>
                <c:pt idx="9">
                  <c:v>576</c:v>
                </c:pt>
                <c:pt idx="12">
                  <c:v>541</c:v>
                </c:pt>
              </c:numCache>
            </c:numRef>
          </c:val>
          <c:extLst>
            <c:ext xmlns:c16="http://schemas.microsoft.com/office/drawing/2014/chart" uri="{C3380CC4-5D6E-409C-BE32-E72D297353CC}">
              <c16:uniqueId val="{00000007-B1F4-4199-8536-ADA5CCF6F8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2282</c:v>
                </c:pt>
                <c:pt idx="3">
                  <c:v>1988</c:v>
                </c:pt>
                <c:pt idx="6">
                  <c:v>1919</c:v>
                </c:pt>
                <c:pt idx="9">
                  <c:v>1775</c:v>
                </c:pt>
                <c:pt idx="12">
                  <c:v>1698</c:v>
                </c:pt>
              </c:numCache>
            </c:numRef>
          </c:val>
          <c:extLst>
            <c:ext xmlns:c16="http://schemas.microsoft.com/office/drawing/2014/chart" uri="{C3380CC4-5D6E-409C-BE32-E72D297353CC}">
              <c16:uniqueId val="{00000008-B1F4-4199-8536-ADA5CCF6F8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F4-4199-8536-ADA5CCF6F8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6392</c:v>
                </c:pt>
                <c:pt idx="3">
                  <c:v>6380</c:v>
                </c:pt>
                <c:pt idx="6">
                  <c:v>6885</c:v>
                </c:pt>
                <c:pt idx="9">
                  <c:v>7348</c:v>
                </c:pt>
                <c:pt idx="12">
                  <c:v>7654</c:v>
                </c:pt>
              </c:numCache>
            </c:numRef>
          </c:val>
          <c:extLst>
            <c:ext xmlns:c16="http://schemas.microsoft.com/office/drawing/2014/chart" uri="{C3380CC4-5D6E-409C-BE32-E72D297353CC}">
              <c16:uniqueId val="{0000000A-B1F4-4199-8536-ADA5CCF6F8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1099</c:v>
                </c:pt>
                <c:pt idx="2">
                  <c:v>#N/A</c:v>
                </c:pt>
                <c:pt idx="3">
                  <c:v>#N/A</c:v>
                </c:pt>
                <c:pt idx="4">
                  <c:v>691</c:v>
                </c:pt>
                <c:pt idx="5">
                  <c:v>#N/A</c:v>
                </c:pt>
                <c:pt idx="6">
                  <c:v>#N/A</c:v>
                </c:pt>
                <c:pt idx="7">
                  <c:v>416</c:v>
                </c:pt>
                <c:pt idx="8">
                  <c:v>#N/A</c:v>
                </c:pt>
                <c:pt idx="9">
                  <c:v>#N/A</c:v>
                </c:pt>
                <c:pt idx="10">
                  <c:v>409</c:v>
                </c:pt>
                <c:pt idx="11">
                  <c:v>#N/A</c:v>
                </c:pt>
                <c:pt idx="12">
                  <c:v>#N/A</c:v>
                </c:pt>
                <c:pt idx="13">
                  <c:v>1068</c:v>
                </c:pt>
                <c:pt idx="14">
                  <c:v>#N/A</c:v>
                </c:pt>
              </c:numCache>
            </c:numRef>
          </c:val>
          <c:smooth val="0"/>
          <c:extLst>
            <c:ext xmlns:c16="http://schemas.microsoft.com/office/drawing/2014/chart" uri="{C3380CC4-5D6E-409C-BE32-E72D297353CC}">
              <c16:uniqueId val="{0000000B-B1F4-4199-8536-ADA5CCF6F8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1074</c:v>
                </c:pt>
                <c:pt idx="1">
                  <c:v>1143</c:v>
                </c:pt>
                <c:pt idx="2">
                  <c:v>1049</c:v>
                </c:pt>
              </c:numCache>
            </c:numRef>
          </c:val>
          <c:extLst>
            <c:ext xmlns:c16="http://schemas.microsoft.com/office/drawing/2014/chart" uri="{C3380CC4-5D6E-409C-BE32-E72D297353CC}">
              <c16:uniqueId val="{00000000-AF67-4786-B238-56F83B6745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371</c:v>
                </c:pt>
                <c:pt idx="1">
                  <c:v>479</c:v>
                </c:pt>
                <c:pt idx="2">
                  <c:v>628</c:v>
                </c:pt>
              </c:numCache>
            </c:numRef>
          </c:val>
          <c:extLst>
            <c:ext xmlns:c16="http://schemas.microsoft.com/office/drawing/2014/chart" uri="{C3380CC4-5D6E-409C-BE32-E72D297353CC}">
              <c16:uniqueId val="{00000001-AF67-4786-B238-56F83B6745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1806</c:v>
                </c:pt>
                <c:pt idx="1">
                  <c:v>1562</c:v>
                </c:pt>
                <c:pt idx="2">
                  <c:v>1298</c:v>
                </c:pt>
              </c:numCache>
            </c:numRef>
          </c:val>
          <c:extLst>
            <c:ext xmlns:c16="http://schemas.microsoft.com/office/drawing/2014/chart" uri="{C3380CC4-5D6E-409C-BE32-E72D297353CC}">
              <c16:uniqueId val="{00000002-AF67-4786-B238-56F83B6745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年度は、算入公債費等</a:t>
          </a:r>
          <a:r>
            <a:rPr kumimoji="1" lang="ja-JP" altLang="en-US" sz="1100">
              <a:solidFill>
                <a:schemeClr val="dk1"/>
              </a:solidFill>
              <a:effectLst/>
              <a:latin typeface="+mn-lt"/>
              <a:ea typeface="+mn-ea"/>
              <a:cs typeface="+mn-cs"/>
            </a:rPr>
            <a:t>は増加したものの、</a:t>
          </a:r>
          <a:r>
            <a:rPr kumimoji="1" lang="ja-JP" altLang="ja-JP" sz="1100">
              <a:solidFill>
                <a:schemeClr val="dk1"/>
              </a:solidFill>
              <a:effectLst/>
              <a:latin typeface="+mn-lt"/>
              <a:ea typeface="+mn-ea"/>
              <a:cs typeface="+mn-cs"/>
            </a:rPr>
            <a:t>昨年度に比べ元利償還金が増加しており、実質公債費比率の分子は悪化している。今後も、新規の地方債を発行する予定であるため、推移に注意する必要がある。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満期一括償還地方債の償還財源としての積立はしていない。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傾向にあったが、令和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は悪化</a:t>
          </a:r>
          <a:r>
            <a:rPr kumimoji="1" lang="ja-JP" altLang="ja-JP" sz="1100">
              <a:solidFill>
                <a:schemeClr val="dk1"/>
              </a:solidFill>
              <a:effectLst/>
              <a:latin typeface="+mn-lt"/>
              <a:ea typeface="+mn-ea"/>
              <a:cs typeface="+mn-cs"/>
            </a:rPr>
            <a:t>に転じている。数値は低いものの、今後も役場庁舎改築事業事業などが見込まれることから地方債現在高は増加していく見込みであり、基金に関しても取崩しを可能な限り減少させ、充当可能財源等を注視しながら事業を進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編成時に各種事業の財源として、多額の取り崩し額を予算化しているが、その後の事業確定による歳出の減少や新たな財源の確保などにより、当初に予算化していた額よりも少ない取り崩し額となることが多い状況である。歳計剰余金については、地方財政法の規定による基金積立を行っている。令和５年度においては普通交付税の追加交付もあり、基金の取り崩し額を抑えることができたが、役場庁舎改築事業により歳出が増加した影響もあり、令和４年度に比べ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基金残高は、不測の事態に対応できる備えが整っている一方、塩漬けにすることなく、財政状況を鑑みて計画的に利用していくことが必要であるため、平成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庁舎を含む公有施設及び物品の整備、補修等の財源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高齢者等の在宅福祉の向上及び健康の保持に資する事業、高齢者等に係るボランティア活動の活性化に逸する事業の財源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地域の振興施策と町民の創造的活動、自主的福祉活動及び快適な生活環境促進の財源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）自然環境及び地域景観の保全、利用及び整備に関する事業（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）地域産業の振興及び定住の促進に関する事業（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）未来を担う子育て支援に関する事業（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）健康で自立した暮らしの実現に関する事業（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）その他目的達成のために町長が必要と認めた事業の財源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森林の整備及びその促進を図るための事業の財源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図書館資料及び図書館施設のに係る財源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小中学校の活動に係る財源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施設整備のための公有施設等整備基金取崩しにより減となった。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各種事業への充当のため基金の取り崩しを見込んでいたものの、歳出の減少や各種補助金の増額等により、当初に予算化していたよりは少ない額である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93,969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以上の残高を有している。不測の事態に対応できる備えが整っている一方、近年、当初予算編成時に取り崩しの金額が大きくなっていることから、残高の推移に注意するとともに、基金に依存しない財政運営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普通交付税の調整復活及び追加交付により減債基金の積み立てを行い、基金残高増となった。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人口減少が進むとともに、</a:t>
          </a:r>
          <a:r>
            <a:rPr kumimoji="1" lang="en-US" altLang="ja-JP" sz="1100">
              <a:solidFill>
                <a:schemeClr val="dk1"/>
              </a:solidFill>
              <a:effectLst/>
              <a:latin typeface="+mn-lt"/>
              <a:ea typeface="+mn-ea"/>
              <a:cs typeface="+mn-cs"/>
            </a:rPr>
            <a:t>211.41㎢</a:t>
          </a:r>
          <a:r>
            <a:rPr kumimoji="1" lang="ja-JP" altLang="ja-JP" sz="1100">
              <a:solidFill>
                <a:schemeClr val="dk1"/>
              </a:solidFill>
              <a:effectLst/>
              <a:latin typeface="+mn-lt"/>
              <a:ea typeface="+mn-ea"/>
              <a:cs typeface="+mn-cs"/>
            </a:rPr>
            <a:t>という広大な行政面積を抱えているため、行政コストは割高にならざるを得ず、財政力指数は全国・県平均を大きく下回っている。基幹産業である農林業が低迷するなか、企業誘致や産業振興を町の重要施策として位置付けながら、雇用の場と税収の確保に努めているものの、なかなか成果が現れない状況である。今後も、引き続き行政の効率化と合わせた各種取り組みを強化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及び類似団体内平均と比較すると、上回っている状況である。前年度決算と比較すると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と悪化しており、起債の償還による公債費の増加や人件費、物件費及び負担金・補助金の増加や固定化が要因のひとつと考えられる。今後は、職員の適正配置や起債の新規発行の抑制、さらには固定化している各種地域団体への補助金の見直しを検討することで、経常経費の削減に努め、経常収支比率の改善を図っていき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38418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85873"/>
          <a:ext cx="8382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89218</xdr:rowOff>
    </xdr:from>
    <xdr:to>
      <xdr:col>19</xdr:col>
      <xdr:colOff>133350</xdr:colOff>
      <xdr:row>61</xdr:row>
      <xdr:rowOff>127423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4766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89218</xdr:rowOff>
    </xdr:from>
    <xdr:to>
      <xdr:col>15</xdr:col>
      <xdr:colOff>82550</xdr:colOff>
      <xdr:row>61</xdr:row>
      <xdr:rowOff>139488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4766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61</xdr:row>
      <xdr:rowOff>153564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9793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159068</xdr:rowOff>
    </xdr:from>
    <xdr:to>
      <xdr:col>23</xdr:col>
      <xdr:colOff>184150</xdr:colOff>
      <xdr:row>62</xdr:row>
      <xdr:rowOff>89218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131145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8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163000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38418</xdr:rowOff>
    </xdr:from>
    <xdr:to>
      <xdr:col>15</xdr:col>
      <xdr:colOff>133350</xdr:colOff>
      <xdr:row>61</xdr:row>
      <xdr:rowOff>140018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124795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88688</xdr:rowOff>
    </xdr:from>
    <xdr:to>
      <xdr:col>11</xdr:col>
      <xdr:colOff>82550</xdr:colOff>
      <xdr:row>62</xdr:row>
      <xdr:rowOff>18838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102764</xdr:rowOff>
    </xdr:from>
    <xdr:to>
      <xdr:col>7</xdr:col>
      <xdr:colOff>31750</xdr:colOff>
      <xdr:row>62</xdr:row>
      <xdr:rowOff>32914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17691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全国平均、福島県平均を大きく上回っているが、</a:t>
          </a:r>
          <a:r>
            <a:rPr kumimoji="1" lang="ja-JP" altLang="en-US" sz="1100">
              <a:solidFill>
                <a:schemeClr val="dk1"/>
              </a:solidFill>
              <a:effectLst/>
              <a:latin typeface="+mn-lt"/>
              <a:ea typeface="+mn-ea"/>
              <a:cs typeface="+mn-cs"/>
            </a:rPr>
            <a:t>類似団体平均は下回っている。</a:t>
          </a:r>
          <a:r>
            <a:rPr kumimoji="1" lang="ja-JP" altLang="ja-JP" sz="1100">
              <a:solidFill>
                <a:schemeClr val="dk1"/>
              </a:solidFill>
              <a:effectLst/>
              <a:latin typeface="+mn-lt"/>
              <a:ea typeface="+mn-ea"/>
              <a:cs typeface="+mn-cs"/>
            </a:rPr>
            <a:t>人口規模の小さい団体のため、</a:t>
          </a:r>
          <a:r>
            <a:rPr kumimoji="1" lang="ja-JP" altLang="en-US"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a:t>
          </a:r>
          <a:r>
            <a:rPr kumimoji="1" lang="ja-JP" altLang="ja-JP" sz="1100">
              <a:solidFill>
                <a:schemeClr val="dk1"/>
              </a:solidFill>
              <a:effectLst/>
              <a:latin typeface="+mn-lt"/>
              <a:ea typeface="+mn-ea"/>
              <a:cs typeface="+mn-cs"/>
            </a:rPr>
            <a:t>行政コストは高くなっている状況である。経費削減、</a:t>
          </a:r>
          <a:r>
            <a:rPr kumimoji="1" lang="ja-JP" altLang="en-US" sz="1100">
              <a:solidFill>
                <a:schemeClr val="dk1"/>
              </a:solidFill>
              <a:effectLst/>
              <a:latin typeface="+mn-lt"/>
              <a:ea typeface="+mn-ea"/>
              <a:cs typeface="+mn-cs"/>
            </a:rPr>
            <a:t>行財政</a:t>
          </a:r>
          <a:r>
            <a:rPr kumimoji="1" lang="ja-JP" altLang="ja-JP" sz="1100">
              <a:solidFill>
                <a:schemeClr val="dk1"/>
              </a:solidFill>
              <a:effectLst/>
              <a:latin typeface="+mn-lt"/>
              <a:ea typeface="+mn-ea"/>
              <a:cs typeface="+mn-cs"/>
            </a:rPr>
            <a:t>改革に努めているものの、行政コストの削減よりも人口減少による影響が大きいと考えられる。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134389</xdr:rowOff>
    </xdr:from>
    <xdr:to>
      <xdr:col>23</xdr:col>
      <xdr:colOff>133350</xdr:colOff>
      <xdr:row>81</xdr:row>
      <xdr:rowOff>152023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21839"/>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119167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131521</xdr:rowOff>
    </xdr:from>
    <xdr:to>
      <xdr:col>19</xdr:col>
      <xdr:colOff>133350</xdr:colOff>
      <xdr:row>81</xdr:row>
      <xdr:rowOff>152023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8971"/>
          <a:ext cx="889000" cy="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131521</xdr:rowOff>
    </xdr:from>
    <xdr:to>
      <xdr:col>15</xdr:col>
      <xdr:colOff>82550</xdr:colOff>
      <xdr:row>81</xdr:row>
      <xdr:rowOff>143286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18971"/>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101268</xdr:rowOff>
    </xdr:from>
    <xdr:to>
      <xdr:col>11</xdr:col>
      <xdr:colOff>31750</xdr:colOff>
      <xdr:row>81</xdr:row>
      <xdr:rowOff>143286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8718"/>
          <a:ext cx="8890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83589</xdr:rowOff>
    </xdr:from>
    <xdr:to>
      <xdr:col>23</xdr:col>
      <xdr:colOff>184150</xdr:colOff>
      <xdr:row>82</xdr:row>
      <xdr:rowOff>13739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101223</xdr:rowOff>
    </xdr:from>
    <xdr:to>
      <xdr:col>19</xdr:col>
      <xdr:colOff>184150</xdr:colOff>
      <xdr:row>82</xdr:row>
      <xdr:rowOff>31373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5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80721</xdr:rowOff>
    </xdr:from>
    <xdr:to>
      <xdr:col>15</xdr:col>
      <xdr:colOff>133350</xdr:colOff>
      <xdr:row>82</xdr:row>
      <xdr:rowOff>10871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21048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92486</xdr:rowOff>
    </xdr:from>
    <xdr:to>
      <xdr:col>11</xdr:col>
      <xdr:colOff>82550</xdr:colOff>
      <xdr:row>82</xdr:row>
      <xdr:rowOff>22636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7413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50468</xdr:rowOff>
    </xdr:from>
    <xdr:to>
      <xdr:col>7</xdr:col>
      <xdr:colOff>31750</xdr:colOff>
      <xdr:row>81</xdr:row>
      <xdr:rowOff>152068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a:t>
          </a:r>
          <a:r>
            <a:rPr kumimoji="1" lang="ja-JP" altLang="en-US" sz="1100">
              <a:solidFill>
                <a:schemeClr val="dk1"/>
              </a:solidFill>
              <a:effectLst/>
              <a:latin typeface="+mn-lt"/>
              <a:ea typeface="+mn-ea"/>
              <a:cs typeface="+mn-cs"/>
            </a:rPr>
            <a:t>は下回っており、</a:t>
          </a:r>
          <a:r>
            <a:rPr kumimoji="1" lang="ja-JP" altLang="ja-JP" sz="1100">
              <a:solidFill>
                <a:schemeClr val="dk1"/>
              </a:solidFill>
              <a:effectLst/>
              <a:latin typeface="+mn-lt"/>
              <a:ea typeface="+mn-ea"/>
              <a:cs typeface="+mn-cs"/>
            </a:rPr>
            <a:t>類似団体内平均、全国町村平均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上回っている状況である。　要因としては、過去に実施した人件費削減のための採用抑制や近年に実施した中間層の採用により新陳代謝が機能せず、比較的給与水準の高い高年職員の割合が高くなっていることが考えられる。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91016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267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91016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87</xdr:row>
      <xdr:rowOff>37395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3905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上回っているものの、類似団体内平均値は下回っている状況である。地方分権や業務の多様化により、市町村の各職員が担う事務が幅広く増大するとともに、社会保障を充実させる施策を行う一方で、人口減少に歯止めがかからない点を考慮すると、本指標の改善は相当困難である。また、どこの部署においても人員不足が顕著化しており、実際の事務量を算出して定員管理を行っていかないと基礎自治体として立ち行かなくなると考えら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12129</xdr:rowOff>
    </xdr:from>
    <xdr:to>
      <xdr:col>81</xdr:col>
      <xdr:colOff>44450</xdr:colOff>
      <xdr:row>60</xdr:row>
      <xdr:rowOff>30226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99129"/>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39275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17226"/>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28416</xdr:rowOff>
    </xdr:from>
    <xdr:to>
      <xdr:col>72</xdr:col>
      <xdr:colOff>203200</xdr:colOff>
      <xdr:row>60</xdr:row>
      <xdr:rowOff>39275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5416"/>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16351</xdr:rowOff>
    </xdr:from>
    <xdr:to>
      <xdr:col>68</xdr:col>
      <xdr:colOff>152400</xdr:colOff>
      <xdr:row>60</xdr:row>
      <xdr:rowOff>28416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33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132779</xdr:rowOff>
    </xdr:from>
    <xdr:to>
      <xdr:col>81</xdr:col>
      <xdr:colOff>95250</xdr:colOff>
      <xdr:row>60</xdr:row>
      <xdr:rowOff>62929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149306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150876</xdr:rowOff>
    </xdr:from>
    <xdr:to>
      <xdr:col>77</xdr:col>
      <xdr:colOff>95250</xdr:colOff>
      <xdr:row>60</xdr:row>
      <xdr:rowOff>81026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91203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159925</xdr:rowOff>
    </xdr:from>
    <xdr:to>
      <xdr:col>73</xdr:col>
      <xdr:colOff>44450</xdr:colOff>
      <xdr:row>60</xdr:row>
      <xdr:rowOff>90075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100252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149066</xdr:rowOff>
    </xdr:from>
    <xdr:to>
      <xdr:col>68</xdr:col>
      <xdr:colOff>203200</xdr:colOff>
      <xdr:row>60</xdr:row>
      <xdr:rowOff>79216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89393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137001</xdr:rowOff>
    </xdr:from>
    <xdr:to>
      <xdr:col>64</xdr:col>
      <xdr:colOff>152400</xdr:colOff>
      <xdr:row>60</xdr:row>
      <xdr:rowOff>67151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77328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全国平均、福島県平均を上回っている状況であり、償還が終了する地方債がある一方で、今後も役場新庁舎建設に</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億円新規の地方債発行や、各種事業による借入を予定している事業があるため、公債費の平準化を図るとともに、推移を見据えながら事業の取捨選択をしていく必要がある。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68834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3595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163068</xdr:rowOff>
    </xdr:from>
    <xdr:to>
      <xdr:col>77</xdr:col>
      <xdr:colOff>44450</xdr:colOff>
      <xdr:row>42</xdr:row>
      <xdr:rowOff>35052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925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143764</xdr:rowOff>
    </xdr:from>
    <xdr:to>
      <xdr:col>72</xdr:col>
      <xdr:colOff>203200</xdr:colOff>
      <xdr:row>41</xdr:row>
      <xdr:rowOff>163068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732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143764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2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18034</xdr:rowOff>
    </xdr:from>
    <xdr:to>
      <xdr:col>81</xdr:col>
      <xdr:colOff>95250</xdr:colOff>
      <xdr:row>42</xdr:row>
      <xdr:rowOff>119634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161561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112268</xdr:rowOff>
    </xdr:from>
    <xdr:to>
      <xdr:col>73</xdr:col>
      <xdr:colOff>44450</xdr:colOff>
      <xdr:row>42</xdr:row>
      <xdr:rowOff>42418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27195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92964</xdr:rowOff>
    </xdr:from>
    <xdr:to>
      <xdr:col>68</xdr:col>
      <xdr:colOff>203200</xdr:colOff>
      <xdr:row>42</xdr:row>
      <xdr:rowOff>23114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7891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前年度決算</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+19.8</a:t>
          </a:r>
          <a:r>
            <a:rPr kumimoji="1" lang="ja-JP" altLang="en-US" sz="1100">
              <a:solidFill>
                <a:schemeClr val="dk1"/>
              </a:solidFill>
              <a:effectLst/>
              <a:latin typeface="+mn-lt"/>
              <a:ea typeface="+mn-ea"/>
              <a:cs typeface="+mn-cs"/>
            </a:rPr>
            <a:t>％上昇し、</a:t>
          </a:r>
          <a:r>
            <a:rPr kumimoji="1" lang="ja-JP" altLang="ja-JP" sz="1100">
              <a:solidFill>
                <a:schemeClr val="dk1"/>
              </a:solidFill>
              <a:effectLst/>
              <a:latin typeface="+mn-lt"/>
              <a:ea typeface="+mn-ea"/>
              <a:cs typeface="+mn-cs"/>
            </a:rPr>
            <a:t>福島県及び類似団体平均を大きく上回っている状況である。主な要因は、</a:t>
          </a:r>
          <a:r>
            <a:rPr kumimoji="1" lang="ja-JP" altLang="en-US" sz="1100">
              <a:solidFill>
                <a:schemeClr val="dk1"/>
              </a:solidFill>
              <a:effectLst/>
              <a:latin typeface="+mn-lt"/>
              <a:ea typeface="+mn-ea"/>
              <a:cs typeface="+mn-cs"/>
            </a:rPr>
            <a:t>役場庁舎改築事業</a:t>
          </a:r>
          <a:r>
            <a:rPr kumimoji="1" lang="ja-JP" altLang="ja-JP" sz="1100">
              <a:solidFill>
                <a:schemeClr val="dk1"/>
              </a:solidFill>
              <a:effectLst/>
              <a:latin typeface="+mn-lt"/>
              <a:ea typeface="+mn-ea"/>
              <a:cs typeface="+mn-cs"/>
            </a:rPr>
            <a:t>などにより多額の地方債を発行したことが、数値を悪化させたと考えられる。今後予定されている地方債充当事業は、普通交付税措置のある過疎対策事業債などで実施する見込みではあるが、</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施設の整備、更新、維持修繕にも大きな費用がかかることが見込まれるため、数値の変化に注意しながら事業を進めていきたい。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54247</xdr:rowOff>
    </xdr:from>
    <xdr:to>
      <xdr:col>81</xdr:col>
      <xdr:colOff>44450</xdr:colOff>
      <xdr:row>15</xdr:row>
      <xdr:rowOff>110309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54547"/>
          <a:ext cx="8382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54247</xdr:rowOff>
    </xdr:from>
    <xdr:to>
      <xdr:col>77</xdr:col>
      <xdr:colOff>44450</xdr:colOff>
      <xdr:row>14</xdr:row>
      <xdr:rowOff>54247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454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54247</xdr:rowOff>
    </xdr:from>
    <xdr:to>
      <xdr:col>72</xdr:col>
      <xdr:colOff>203200</xdr:colOff>
      <xdr:row>14</xdr:row>
      <xdr:rowOff>163407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54547"/>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16</xdr:row>
      <xdr:rowOff>7801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63707"/>
          <a:ext cx="889000" cy="1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59509</xdr:rowOff>
    </xdr:from>
    <xdr:to>
      <xdr:col>81</xdr:col>
      <xdr:colOff>95250</xdr:colOff>
      <xdr:row>15</xdr:row>
      <xdr:rowOff>161109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31586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0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3447</xdr:rowOff>
    </xdr:from>
    <xdr:to>
      <xdr:col>77</xdr:col>
      <xdr:colOff>95250</xdr:colOff>
      <xdr:row>14</xdr:row>
      <xdr:rowOff>105047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89824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9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3447</xdr:rowOff>
    </xdr:from>
    <xdr:to>
      <xdr:col>73</xdr:col>
      <xdr:colOff>44450</xdr:colOff>
      <xdr:row>14</xdr:row>
      <xdr:rowOff>105047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89824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27534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128451</xdr:rowOff>
    </xdr:from>
    <xdr:to>
      <xdr:col>64</xdr:col>
      <xdr:colOff>152400</xdr:colOff>
      <xdr:row>16</xdr:row>
      <xdr:rowOff>58601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43378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7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全国平均及び福島県平均より低い数値である。一時期の中間層の採用を行わなかったことにより新陳代謝がうまく機能していない状況にある。退職職員の増加により</a:t>
          </a:r>
          <a:r>
            <a:rPr kumimoji="1" lang="ja-JP" altLang="en-US" sz="1100">
              <a:solidFill>
                <a:schemeClr val="dk1"/>
              </a:solidFill>
              <a:effectLst/>
              <a:latin typeface="+mn-lt"/>
              <a:ea typeface="+mn-ea"/>
              <a:cs typeface="+mn-cs"/>
            </a:rPr>
            <a:t>前々</a:t>
          </a:r>
          <a:r>
            <a:rPr kumimoji="1" lang="ja-JP" altLang="ja-JP" sz="1100">
              <a:solidFill>
                <a:schemeClr val="dk1"/>
              </a:solidFill>
              <a:effectLst/>
              <a:latin typeface="+mn-lt"/>
              <a:ea typeface="+mn-ea"/>
              <a:cs typeface="+mn-cs"/>
            </a:rPr>
            <a:t>年度は低い水準であったが、会計年度任用職員制度</a:t>
          </a:r>
          <a:r>
            <a:rPr kumimoji="1" lang="ja-JP" altLang="en-US" sz="1100">
              <a:solidFill>
                <a:schemeClr val="dk1"/>
              </a:solidFill>
              <a:effectLst/>
              <a:latin typeface="+mn-lt"/>
              <a:ea typeface="+mn-ea"/>
              <a:cs typeface="+mn-cs"/>
            </a:rPr>
            <a:t>の改正</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増加傾向であり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％となった。過疎化が進み、人員を確保することも困難になる可能性もあるため、人材を確保するとともに安定的な人事行政を検討していく必要がある。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4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全国平均、福島県平均を下回っており、類似団体内平均と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若干</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回っている状況である。デジタル化によるシステムの電算業務委託料などをはじめ、必要（≒義務的）経費が増加している。真に必要経費を精査し、今後も歳出削減に努めていく必要がある。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21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全国平均及び福島県平均を下回っており、類似団体内平均においても令和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年度より下回る状況となっている。今後も、高齢者の増加や社会の多様化により社会保障費などの扶助費が増加する可能性があるため、その推移を注視していく必要がある。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71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47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全国平均、福島県平均、類似団体内平均を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回っている状況である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公営企業会計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の事務費、公債費、維持補修費などに係る繰出金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多額</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、公営企業会計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の収入確保、歳出削減に努める必要がある。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59</xdr:row>
      <xdr:rowOff>118835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548585"/>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118835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全国平均、福島県平均を上回っており、類似団体</a:t>
          </a:r>
          <a:r>
            <a:rPr kumimoji="1" lang="ja-JP" altLang="en-US" sz="1100">
              <a:solidFill>
                <a:schemeClr val="dk1"/>
              </a:solidFill>
              <a:effectLst/>
              <a:latin typeface="+mn-lt"/>
              <a:ea typeface="+mn-ea"/>
              <a:cs typeface="+mn-cs"/>
            </a:rPr>
            <a:t>内平均との比較で</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、前年は</a:t>
          </a:r>
          <a:r>
            <a:rPr kumimoji="1" lang="ja-JP" altLang="ja-JP" sz="1100">
              <a:solidFill>
                <a:schemeClr val="dk1"/>
              </a:solidFill>
              <a:effectLst/>
              <a:latin typeface="+mn-lt"/>
              <a:ea typeface="+mn-ea"/>
              <a:cs typeface="+mn-cs"/>
            </a:rPr>
            <a:t>同率となってい</a:t>
          </a:r>
          <a:r>
            <a:rPr kumimoji="1" lang="ja-JP" altLang="en-US" sz="1100">
              <a:solidFill>
                <a:schemeClr val="dk1"/>
              </a:solidFill>
              <a:effectLst/>
              <a:latin typeface="+mn-lt"/>
              <a:ea typeface="+mn-ea"/>
              <a:cs typeface="+mn-cs"/>
            </a:rPr>
            <a:t>たが、今回は大きく上回っている</a:t>
          </a:r>
          <a:r>
            <a:rPr kumimoji="1" lang="ja-JP" altLang="ja-JP" sz="1100">
              <a:solidFill>
                <a:schemeClr val="dk1"/>
              </a:solidFill>
              <a:effectLst/>
              <a:latin typeface="+mn-lt"/>
              <a:ea typeface="+mn-ea"/>
              <a:cs typeface="+mn-cs"/>
            </a:rPr>
            <a:t>。一部事務組合や各種団体への補助が固定化しており、見直しなどについては時間を要すると想定される。その他の町から補助金を支出しているものについては、見直しが求められる状況であり、経常的に支出する補助金が年々増加している。その必要性や必要額について再考するとともに注視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39</xdr:row>
      <xdr:rowOff>51562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13500"/>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220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124714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220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及び類似団体内平均を上回っている状況である。毎年、新規の地方債を発行しているが、償還が終了するものも多く、ほぼ横ばいで推移している。今後も、新庁舎建設等新規の地方債発行を予定している事業があるため、公債費の平準化を図るとともに、推移を見据えながら事業の取捨選択を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105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8889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45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8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おおよそ横ばいで推移しているが</a:t>
          </a:r>
          <a:r>
            <a:rPr kumimoji="1" lang="ja-JP" altLang="ja-JP" sz="1100">
              <a:solidFill>
                <a:schemeClr val="dk1"/>
              </a:solidFill>
              <a:effectLst/>
              <a:latin typeface="+mn-lt"/>
              <a:ea typeface="+mn-ea"/>
              <a:cs typeface="+mn-cs"/>
            </a:rPr>
            <a:t>、類似団体内平均を上回っている状況であり、</a:t>
          </a:r>
          <a:r>
            <a:rPr kumimoji="1" lang="ja-JP" altLang="en-US" sz="1100">
              <a:solidFill>
                <a:schemeClr val="dk1"/>
              </a:solidFill>
              <a:effectLst/>
              <a:latin typeface="+mn-lt"/>
              <a:ea typeface="+mn-ea"/>
              <a:cs typeface="+mn-cs"/>
            </a:rPr>
            <a:t>今後も事業の効果を検証しながら、</a:t>
          </a:r>
          <a:r>
            <a:rPr kumimoji="1" lang="ja-JP" altLang="ja-JP" sz="1100">
              <a:solidFill>
                <a:schemeClr val="dk1"/>
              </a:solidFill>
              <a:effectLst/>
              <a:latin typeface="+mn-lt"/>
              <a:ea typeface="+mn-ea"/>
              <a:cs typeface="+mn-cs"/>
            </a:rPr>
            <a:t>さらに行財政改革を推進し、全体での歳出削減に努める必要がある。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154432</xdr:rowOff>
    </xdr:from>
    <xdr:to>
      <xdr:col>82</xdr:col>
      <xdr:colOff>107950</xdr:colOff>
      <xdr:row>75</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4173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74</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371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26416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645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xdr:rowOff>
    </xdr:from>
    <xdr:to>
      <xdr:col>82</xdr:col>
      <xdr:colOff>158750</xdr:colOff>
      <xdr:row>75</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151147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18559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7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147066</xdr:rowOff>
    </xdr:from>
    <xdr:to>
      <xdr:col>65</xdr:col>
      <xdr:colOff>53975</xdr:colOff>
      <xdr:row>75</xdr:row>
      <xdr:rowOff>77216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61993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2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140388</xdr:rowOff>
    </xdr:from>
    <xdr:to>
      <xdr:col>29</xdr:col>
      <xdr:colOff>127000</xdr:colOff>
      <xdr:row>18</xdr:row>
      <xdr:rowOff>20518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2663"/>
          <a:ext cx="647700" cy="5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20518</xdr:rowOff>
    </xdr:from>
    <xdr:to>
      <xdr:col>26</xdr:col>
      <xdr:colOff>50800</xdr:colOff>
      <xdr:row>18</xdr:row>
      <xdr:rowOff>34059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4243"/>
          <a:ext cx="698500" cy="1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34059</xdr:rowOff>
    </xdr:from>
    <xdr:to>
      <xdr:col>22</xdr:col>
      <xdr:colOff>114300</xdr:colOff>
      <xdr:row>18</xdr:row>
      <xdr:rowOff>109047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7784"/>
          <a:ext cx="698500" cy="74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109047</xdr:rowOff>
    </xdr:from>
    <xdr:to>
      <xdr:col>18</xdr:col>
      <xdr:colOff>177800</xdr:colOff>
      <xdr:row>18</xdr:row>
      <xdr:rowOff>160086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2772"/>
          <a:ext cx="698500" cy="51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89588</xdr:rowOff>
    </xdr:from>
    <xdr:to>
      <xdr:col>29</xdr:col>
      <xdr:colOff>177800</xdr:colOff>
      <xdr:row>18</xdr:row>
      <xdr:rowOff>19738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61665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141168</xdr:rowOff>
    </xdr:from>
    <xdr:to>
      <xdr:col>26</xdr:col>
      <xdr:colOff>101600</xdr:colOff>
      <xdr:row>18</xdr:row>
      <xdr:rowOff>71318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56095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154709</xdr:rowOff>
    </xdr:from>
    <xdr:to>
      <xdr:col>22</xdr:col>
      <xdr:colOff>165100</xdr:colOff>
      <xdr:row>18</xdr:row>
      <xdr:rowOff>84859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58247</xdr:rowOff>
    </xdr:from>
    <xdr:to>
      <xdr:col>19</xdr:col>
      <xdr:colOff>38100</xdr:colOff>
      <xdr:row>18</xdr:row>
      <xdr:rowOff>159847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109286</xdr:rowOff>
    </xdr:from>
    <xdr:to>
      <xdr:col>15</xdr:col>
      <xdr:colOff>101600</xdr:colOff>
      <xdr:row>19</xdr:row>
      <xdr:rowOff>39436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24213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185644</xdr:rowOff>
    </xdr:from>
    <xdr:to>
      <xdr:col>29</xdr:col>
      <xdr:colOff>127000</xdr:colOff>
      <xdr:row>35</xdr:row>
      <xdr:rowOff>211758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5994"/>
          <a:ext cx="647700" cy="26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211758</xdr:rowOff>
    </xdr:from>
    <xdr:to>
      <xdr:col>26</xdr:col>
      <xdr:colOff>50800</xdr:colOff>
      <xdr:row>35</xdr:row>
      <xdr:rowOff>277023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2108"/>
          <a:ext cx="698500" cy="65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277023</xdr:rowOff>
    </xdr:from>
    <xdr:to>
      <xdr:col>22</xdr:col>
      <xdr:colOff>114300</xdr:colOff>
      <xdr:row>35</xdr:row>
      <xdr:rowOff>285191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7373"/>
          <a:ext cx="698500" cy="8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285191</xdr:rowOff>
    </xdr:from>
    <xdr:to>
      <xdr:col>18</xdr:col>
      <xdr:colOff>177800</xdr:colOff>
      <xdr:row>35</xdr:row>
      <xdr:rowOff>341930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5541"/>
          <a:ext cx="698500" cy="56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134844</xdr:rowOff>
    </xdr:from>
    <xdr:to>
      <xdr:col>29</xdr:col>
      <xdr:colOff>177800</xdr:colOff>
      <xdr:row>35</xdr:row>
      <xdr:rowOff>236444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322821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9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160958</xdr:rowOff>
    </xdr:from>
    <xdr:to>
      <xdr:col>26</xdr:col>
      <xdr:colOff>101600</xdr:colOff>
      <xdr:row>35</xdr:row>
      <xdr:rowOff>262558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272735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226223</xdr:rowOff>
    </xdr:from>
    <xdr:to>
      <xdr:col>22</xdr:col>
      <xdr:colOff>165100</xdr:colOff>
      <xdr:row>35</xdr:row>
      <xdr:rowOff>327823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338000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234391</xdr:rowOff>
    </xdr:from>
    <xdr:to>
      <xdr:col>19</xdr:col>
      <xdr:colOff>38100</xdr:colOff>
      <xdr:row>35</xdr:row>
      <xdr:rowOff>335991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291130</xdr:rowOff>
    </xdr:from>
    <xdr:to>
      <xdr:col>15</xdr:col>
      <xdr:colOff>101600</xdr:colOff>
      <xdr:row>36</xdr:row>
      <xdr:rowOff>49830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60007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7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168211</xdr:rowOff>
    </xdr:from>
    <xdr:to>
      <xdr:col>24</xdr:col>
      <xdr:colOff>63500</xdr:colOff>
      <xdr:row>37</xdr:row>
      <xdr:rowOff>27229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0411"/>
          <a:ext cx="8382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15945</xdr:rowOff>
    </xdr:from>
    <xdr:to>
      <xdr:col>19</xdr:col>
      <xdr:colOff>177800</xdr:colOff>
      <xdr:row>37</xdr:row>
      <xdr:rowOff>27229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59595"/>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15945</xdr:rowOff>
    </xdr:from>
    <xdr:to>
      <xdr:col>15</xdr:col>
      <xdr:colOff>50800</xdr:colOff>
      <xdr:row>37</xdr:row>
      <xdr:rowOff>67618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9595"/>
          <a:ext cx="889000" cy="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67618</xdr:rowOff>
    </xdr:from>
    <xdr:to>
      <xdr:col>10</xdr:col>
      <xdr:colOff>114300</xdr:colOff>
      <xdr:row>38</xdr:row>
      <xdr:rowOff>72985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11268"/>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117411</xdr:rowOff>
    </xdr:from>
    <xdr:to>
      <xdr:col>24</xdr:col>
      <xdr:colOff>114300</xdr:colOff>
      <xdr:row>37</xdr:row>
      <xdr:rowOff>47561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95838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147879</xdr:rowOff>
    </xdr:from>
    <xdr:to>
      <xdr:col>20</xdr:col>
      <xdr:colOff>38100</xdr:colOff>
      <xdr:row>37</xdr:row>
      <xdr:rowOff>78029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69156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1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136595</xdr:rowOff>
    </xdr:from>
    <xdr:to>
      <xdr:col>15</xdr:col>
      <xdr:colOff>101600</xdr:colOff>
      <xdr:row>37</xdr:row>
      <xdr:rowOff>66745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57872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0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16818</xdr:rowOff>
    </xdr:from>
    <xdr:to>
      <xdr:col>10</xdr:col>
      <xdr:colOff>165100</xdr:colOff>
      <xdr:row>37</xdr:row>
      <xdr:rowOff>118418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109545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5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22185</xdr:rowOff>
    </xdr:from>
    <xdr:to>
      <xdr:col>6</xdr:col>
      <xdr:colOff>38100</xdr:colOff>
      <xdr:row>38</xdr:row>
      <xdr:rowOff>123785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114912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3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162561</xdr:rowOff>
    </xdr:from>
    <xdr:to>
      <xdr:col>24</xdr:col>
      <xdr:colOff>63500</xdr:colOff>
      <xdr:row>58</xdr:row>
      <xdr:rowOff>13448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35211"/>
          <a:ext cx="8382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162561</xdr:rowOff>
    </xdr:from>
    <xdr:to>
      <xdr:col>19</xdr:col>
      <xdr:colOff>177800</xdr:colOff>
      <xdr:row>58</xdr:row>
      <xdr:rowOff>14130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35211"/>
          <a:ext cx="889000" cy="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166495</xdr:rowOff>
    </xdr:from>
    <xdr:to>
      <xdr:col>15</xdr:col>
      <xdr:colOff>50800</xdr:colOff>
      <xdr:row>58</xdr:row>
      <xdr:rowOff>14130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39145"/>
          <a:ext cx="889000" cy="1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166495</xdr:rowOff>
    </xdr:from>
    <xdr:to>
      <xdr:col>10</xdr:col>
      <xdr:colOff>114300</xdr:colOff>
      <xdr:row>58</xdr:row>
      <xdr:rowOff>36599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39145"/>
          <a:ext cx="8890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134098</xdr:rowOff>
    </xdr:from>
    <xdr:to>
      <xdr:col>24</xdr:col>
      <xdr:colOff>114300</xdr:colOff>
      <xdr:row>58</xdr:row>
      <xdr:rowOff>64248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111761</xdr:rowOff>
    </xdr:from>
    <xdr:to>
      <xdr:col>20</xdr:col>
      <xdr:colOff>38100</xdr:colOff>
      <xdr:row>58</xdr:row>
      <xdr:rowOff>41911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58438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5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134780</xdr:rowOff>
    </xdr:from>
    <xdr:to>
      <xdr:col>15</xdr:col>
      <xdr:colOff>101600</xdr:colOff>
      <xdr:row>58</xdr:row>
      <xdr:rowOff>64930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81457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115695</xdr:rowOff>
    </xdr:from>
    <xdr:to>
      <xdr:col>10</xdr:col>
      <xdr:colOff>165100</xdr:colOff>
      <xdr:row>58</xdr:row>
      <xdr:rowOff>45845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8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62372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6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157249</xdr:rowOff>
    </xdr:from>
    <xdr:to>
      <xdr:col>6</xdr:col>
      <xdr:colOff>38100</xdr:colOff>
      <xdr:row>58</xdr:row>
      <xdr:rowOff>87399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78526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1002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16027</xdr:rowOff>
    </xdr:from>
    <xdr:to>
      <xdr:col>24</xdr:col>
      <xdr:colOff>63500</xdr:colOff>
      <xdr:row>78</xdr:row>
      <xdr:rowOff>28811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89127"/>
          <a:ext cx="838200" cy="1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1682</xdr:rowOff>
    </xdr:from>
    <xdr:to>
      <xdr:col>19</xdr:col>
      <xdr:colOff>177800</xdr:colOff>
      <xdr:row>78</xdr:row>
      <xdr:rowOff>16027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374782"/>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1682</xdr:rowOff>
    </xdr:from>
    <xdr:to>
      <xdr:col>15</xdr:col>
      <xdr:colOff>50800</xdr:colOff>
      <xdr:row>78</xdr:row>
      <xdr:rowOff>12827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74782"/>
          <a:ext cx="8890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142405</xdr:rowOff>
    </xdr:from>
    <xdr:to>
      <xdr:col>10</xdr:col>
      <xdr:colOff>114300</xdr:colOff>
      <xdr:row>78</xdr:row>
      <xdr:rowOff>12827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172605"/>
          <a:ext cx="889000" cy="2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149461</xdr:rowOff>
    </xdr:from>
    <xdr:to>
      <xdr:col>24</xdr:col>
      <xdr:colOff>114300</xdr:colOff>
      <xdr:row>78</xdr:row>
      <xdr:rowOff>79611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127888</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2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136677</xdr:rowOff>
    </xdr:from>
    <xdr:to>
      <xdr:col>20</xdr:col>
      <xdr:colOff>38100</xdr:colOff>
      <xdr:row>78</xdr:row>
      <xdr:rowOff>66827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57954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4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122332</xdr:rowOff>
    </xdr:from>
    <xdr:to>
      <xdr:col>15</xdr:col>
      <xdr:colOff>101600</xdr:colOff>
      <xdr:row>78</xdr:row>
      <xdr:rowOff>52482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43609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41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133477</xdr:rowOff>
    </xdr:from>
    <xdr:to>
      <xdr:col>10</xdr:col>
      <xdr:colOff>165100</xdr:colOff>
      <xdr:row>78</xdr:row>
      <xdr:rowOff>63627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54754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42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91605</xdr:rowOff>
    </xdr:from>
    <xdr:to>
      <xdr:col>6</xdr:col>
      <xdr:colOff>38100</xdr:colOff>
      <xdr:row>77</xdr:row>
      <xdr:rowOff>21755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38282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8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43546</xdr:rowOff>
    </xdr:from>
    <xdr:to>
      <xdr:col>24</xdr:col>
      <xdr:colOff>63500</xdr:colOff>
      <xdr:row>97</xdr:row>
      <xdr:rowOff>86883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74196"/>
          <a:ext cx="838200" cy="4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122523</xdr:rowOff>
    </xdr:from>
    <xdr:to>
      <xdr:col>19</xdr:col>
      <xdr:colOff>177800</xdr:colOff>
      <xdr:row>97</xdr:row>
      <xdr:rowOff>86883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81723"/>
          <a:ext cx="8890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122523</xdr:rowOff>
    </xdr:from>
    <xdr:to>
      <xdr:col>15</xdr:col>
      <xdr:colOff>50800</xdr:colOff>
      <xdr:row>98</xdr:row>
      <xdr:rowOff>42698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81723"/>
          <a:ext cx="889000" cy="2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2628</xdr:rowOff>
    </xdr:from>
    <xdr:to>
      <xdr:col>10</xdr:col>
      <xdr:colOff>114300</xdr:colOff>
      <xdr:row>98</xdr:row>
      <xdr:rowOff>42698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04728"/>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164196</xdr:rowOff>
    </xdr:from>
    <xdr:to>
      <xdr:col>24</xdr:col>
      <xdr:colOff>114300</xdr:colOff>
      <xdr:row>97</xdr:row>
      <xdr:rowOff>94346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142623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36083</xdr:rowOff>
    </xdr:from>
    <xdr:to>
      <xdr:col>20</xdr:col>
      <xdr:colOff>38100</xdr:colOff>
      <xdr:row>97</xdr:row>
      <xdr:rowOff>137683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128810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71723</xdr:rowOff>
    </xdr:from>
    <xdr:to>
      <xdr:col>15</xdr:col>
      <xdr:colOff>101600</xdr:colOff>
      <xdr:row>97</xdr:row>
      <xdr:rowOff>1873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164450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163348</xdr:rowOff>
    </xdr:from>
    <xdr:to>
      <xdr:col>10</xdr:col>
      <xdr:colOff>165100</xdr:colOff>
      <xdr:row>98</xdr:row>
      <xdr:rowOff>93498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84625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123278</xdr:rowOff>
    </xdr:from>
    <xdr:to>
      <xdr:col>6</xdr:col>
      <xdr:colOff>38100</xdr:colOff>
      <xdr:row>98</xdr:row>
      <xdr:rowOff>53428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44555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99901</xdr:rowOff>
    </xdr:from>
    <xdr:to>
      <xdr:col>55</xdr:col>
      <xdr:colOff>0</xdr:colOff>
      <xdr:row>35</xdr:row>
      <xdr:rowOff>34457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29201"/>
          <a:ext cx="838200" cy="1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34457</xdr:rowOff>
    </xdr:from>
    <xdr:to>
      <xdr:col>50</xdr:col>
      <xdr:colOff>114300</xdr:colOff>
      <xdr:row>35</xdr:row>
      <xdr:rowOff>121503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35207"/>
          <a:ext cx="8890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49636</xdr:rowOff>
    </xdr:from>
    <xdr:to>
      <xdr:col>45</xdr:col>
      <xdr:colOff>177800</xdr:colOff>
      <xdr:row>35</xdr:row>
      <xdr:rowOff>121503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36036"/>
          <a:ext cx="889000" cy="58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49636</xdr:rowOff>
    </xdr:from>
    <xdr:to>
      <xdr:col>41</xdr:col>
      <xdr:colOff>50800</xdr:colOff>
      <xdr:row>35</xdr:row>
      <xdr:rowOff>82015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36036"/>
          <a:ext cx="889000" cy="5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49101</xdr:rowOff>
    </xdr:from>
    <xdr:to>
      <xdr:col>55</xdr:col>
      <xdr:colOff>50800</xdr:colOff>
      <xdr:row>34</xdr:row>
      <xdr:rowOff>150701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71978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2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155107</xdr:rowOff>
    </xdr:from>
    <xdr:to>
      <xdr:col>50</xdr:col>
      <xdr:colOff>165100</xdr:colOff>
      <xdr:row>35</xdr:row>
      <xdr:rowOff>85257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76384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7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70703</xdr:rowOff>
    </xdr:from>
    <xdr:to>
      <xdr:col>46</xdr:col>
      <xdr:colOff>38100</xdr:colOff>
      <xdr:row>36</xdr:row>
      <xdr:rowOff>853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163430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6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170286</xdr:rowOff>
    </xdr:from>
    <xdr:to>
      <xdr:col>41</xdr:col>
      <xdr:colOff>101600</xdr:colOff>
      <xdr:row>32</xdr:row>
      <xdr:rowOff>100436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116963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6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31215</xdr:rowOff>
    </xdr:from>
    <xdr:to>
      <xdr:col>36</xdr:col>
      <xdr:colOff>165100</xdr:colOff>
      <xdr:row>35</xdr:row>
      <xdr:rowOff>132815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149342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0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113775</xdr:rowOff>
    </xdr:from>
    <xdr:to>
      <xdr:col>55</xdr:col>
      <xdr:colOff>0</xdr:colOff>
      <xdr:row>57</xdr:row>
      <xdr:rowOff>134966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86425"/>
          <a:ext cx="8382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130211</xdr:rowOff>
    </xdr:from>
    <xdr:to>
      <xdr:col>50</xdr:col>
      <xdr:colOff>114300</xdr:colOff>
      <xdr:row>57</xdr:row>
      <xdr:rowOff>134966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02861"/>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130211</xdr:rowOff>
    </xdr:from>
    <xdr:to>
      <xdr:col>45</xdr:col>
      <xdr:colOff>177800</xdr:colOff>
      <xdr:row>58</xdr:row>
      <xdr:rowOff>94351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02861"/>
          <a:ext cx="889000" cy="1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26970</xdr:rowOff>
    </xdr:from>
    <xdr:to>
      <xdr:col>41</xdr:col>
      <xdr:colOff>50800</xdr:colOff>
      <xdr:row>58</xdr:row>
      <xdr:rowOff>94351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71070"/>
          <a:ext cx="889000" cy="6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62975</xdr:rowOff>
    </xdr:from>
    <xdr:to>
      <xdr:col>55</xdr:col>
      <xdr:colOff>50800</xdr:colOff>
      <xdr:row>57</xdr:row>
      <xdr:rowOff>164575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85852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84166</xdr:rowOff>
    </xdr:from>
    <xdr:to>
      <xdr:col>50</xdr:col>
      <xdr:colOff>165100</xdr:colOff>
      <xdr:row>58</xdr:row>
      <xdr:rowOff>14316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30843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79411</xdr:rowOff>
    </xdr:from>
    <xdr:to>
      <xdr:col>46</xdr:col>
      <xdr:colOff>38100</xdr:colOff>
      <xdr:row>58</xdr:row>
      <xdr:rowOff>9561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26088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2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43551</xdr:rowOff>
    </xdr:from>
    <xdr:to>
      <xdr:col>41</xdr:col>
      <xdr:colOff>101600</xdr:colOff>
      <xdr:row>58</xdr:row>
      <xdr:rowOff>145151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136278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147620</xdr:rowOff>
    </xdr:from>
    <xdr:to>
      <xdr:col>36</xdr:col>
      <xdr:colOff>165100</xdr:colOff>
      <xdr:row>58</xdr:row>
      <xdr:rowOff>77770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94297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9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155125</xdr:rowOff>
    </xdr:from>
    <xdr:to>
      <xdr:col>55</xdr:col>
      <xdr:colOff>0</xdr:colOff>
      <xdr:row>79</xdr:row>
      <xdr:rowOff>7714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28225"/>
          <a:ext cx="8382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161373</xdr:rowOff>
    </xdr:from>
    <xdr:to>
      <xdr:col>50</xdr:col>
      <xdr:colOff>114300</xdr:colOff>
      <xdr:row>79</xdr:row>
      <xdr:rowOff>7714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473"/>
          <a:ext cx="889000" cy="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161373</xdr:rowOff>
    </xdr:from>
    <xdr:to>
      <xdr:col>45</xdr:col>
      <xdr:colOff>177800</xdr:colOff>
      <xdr:row>78</xdr:row>
      <xdr:rowOff>169785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4473"/>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10153</xdr:rowOff>
    </xdr:from>
    <xdr:to>
      <xdr:col>41</xdr:col>
      <xdr:colOff>50800</xdr:colOff>
      <xdr:row>78</xdr:row>
      <xdr:rowOff>169785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83253"/>
          <a:ext cx="889000" cy="1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104325</xdr:rowOff>
    </xdr:from>
    <xdr:to>
      <xdr:col>55</xdr:col>
      <xdr:colOff>50800</xdr:colOff>
      <xdr:row>79</xdr:row>
      <xdr:rowOff>34475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128364</xdr:rowOff>
    </xdr:from>
    <xdr:to>
      <xdr:col>50</xdr:col>
      <xdr:colOff>165100</xdr:colOff>
      <xdr:row>79</xdr:row>
      <xdr:rowOff>58514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49641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110573</xdr:rowOff>
    </xdr:from>
    <xdr:to>
      <xdr:col>46</xdr:col>
      <xdr:colOff>38100</xdr:colOff>
      <xdr:row>79</xdr:row>
      <xdr:rowOff>40723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57250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118985</xdr:rowOff>
    </xdr:from>
    <xdr:to>
      <xdr:col>41</xdr:col>
      <xdr:colOff>101600</xdr:colOff>
      <xdr:row>79</xdr:row>
      <xdr:rowOff>49135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40262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130803</xdr:rowOff>
    </xdr:from>
    <xdr:to>
      <xdr:col>36</xdr:col>
      <xdr:colOff>165100</xdr:colOff>
      <xdr:row>78</xdr:row>
      <xdr:rowOff>60953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77480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107651</xdr:rowOff>
    </xdr:from>
    <xdr:to>
      <xdr:col>55</xdr:col>
      <xdr:colOff>0</xdr:colOff>
      <xdr:row>95</xdr:row>
      <xdr:rowOff>155485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95401"/>
          <a:ext cx="8382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120386</xdr:rowOff>
    </xdr:from>
    <xdr:to>
      <xdr:col>50</xdr:col>
      <xdr:colOff>114300</xdr:colOff>
      <xdr:row>95</xdr:row>
      <xdr:rowOff>155485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08136"/>
          <a:ext cx="889000" cy="3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120386</xdr:rowOff>
    </xdr:from>
    <xdr:to>
      <xdr:col>45</xdr:col>
      <xdr:colOff>177800</xdr:colOff>
      <xdr:row>97</xdr:row>
      <xdr:rowOff>72084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08136"/>
          <a:ext cx="889000" cy="29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72084</xdr:rowOff>
    </xdr:from>
    <xdr:to>
      <xdr:col>41</xdr:col>
      <xdr:colOff>50800</xdr:colOff>
      <xdr:row>98</xdr:row>
      <xdr:rowOff>59854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2734"/>
          <a:ext cx="889000" cy="1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56851</xdr:rowOff>
    </xdr:from>
    <xdr:to>
      <xdr:col>55</xdr:col>
      <xdr:colOff>50800</xdr:colOff>
      <xdr:row>95</xdr:row>
      <xdr:rowOff>158451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79728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9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104685</xdr:rowOff>
    </xdr:from>
    <xdr:to>
      <xdr:col>50</xdr:col>
      <xdr:colOff>165100</xdr:colOff>
      <xdr:row>96</xdr:row>
      <xdr:rowOff>34835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51362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69586</xdr:rowOff>
    </xdr:from>
    <xdr:to>
      <xdr:col>46</xdr:col>
      <xdr:colOff>38100</xdr:colOff>
      <xdr:row>95</xdr:row>
      <xdr:rowOff>171186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16263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13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21284</xdr:rowOff>
    </xdr:from>
    <xdr:to>
      <xdr:col>41</xdr:col>
      <xdr:colOff>101600</xdr:colOff>
      <xdr:row>97</xdr:row>
      <xdr:rowOff>122884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139411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9054</xdr:rowOff>
    </xdr:from>
    <xdr:to>
      <xdr:col>36</xdr:col>
      <xdr:colOff>165100</xdr:colOff>
      <xdr:row>98</xdr:row>
      <xdr:rowOff>110654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139691</xdr:rowOff>
    </xdr:from>
    <xdr:to>
      <xdr:col>85</xdr:col>
      <xdr:colOff>127000</xdr:colOff>
      <xdr:row>38</xdr:row>
      <xdr:rowOff>139695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791"/>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139691</xdr:rowOff>
    </xdr:from>
    <xdr:to>
      <xdr:col>81</xdr:col>
      <xdr:colOff>50800</xdr:colOff>
      <xdr:row>38</xdr:row>
      <xdr:rowOff>139691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147770</xdr:rowOff>
    </xdr:from>
    <xdr:to>
      <xdr:col>76</xdr:col>
      <xdr:colOff>114300</xdr:colOff>
      <xdr:row>38</xdr:row>
      <xdr:rowOff>139691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91420"/>
          <a:ext cx="889000" cy="16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147770</xdr:rowOff>
    </xdr:from>
    <xdr:to>
      <xdr:col>71</xdr:col>
      <xdr:colOff>177800</xdr:colOff>
      <xdr:row>38</xdr:row>
      <xdr:rowOff>31723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91420"/>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88895</xdr:rowOff>
    </xdr:from>
    <xdr:to>
      <xdr:col>85</xdr:col>
      <xdr:colOff>177800</xdr:colOff>
      <xdr:row>39</xdr:row>
      <xdr:rowOff>19045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88891</xdr:rowOff>
    </xdr:from>
    <xdr:to>
      <xdr:col>81</xdr:col>
      <xdr:colOff>101600</xdr:colOff>
      <xdr:row>39</xdr:row>
      <xdr:rowOff>19041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10168</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88891</xdr:rowOff>
    </xdr:from>
    <xdr:to>
      <xdr:col>76</xdr:col>
      <xdr:colOff>165100</xdr:colOff>
      <xdr:row>39</xdr:row>
      <xdr:rowOff>19041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10168</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96970</xdr:rowOff>
    </xdr:from>
    <xdr:to>
      <xdr:col>72</xdr:col>
      <xdr:colOff>38100</xdr:colOff>
      <xdr:row>38</xdr:row>
      <xdr:rowOff>27119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406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43647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152373</xdr:rowOff>
    </xdr:from>
    <xdr:to>
      <xdr:col>67</xdr:col>
      <xdr:colOff>101600</xdr:colOff>
      <xdr:row>38</xdr:row>
      <xdr:rowOff>82524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60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99050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49952</xdr:rowOff>
    </xdr:from>
    <xdr:to>
      <xdr:col>85</xdr:col>
      <xdr:colOff>127000</xdr:colOff>
      <xdr:row>76</xdr:row>
      <xdr:rowOff>74403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80152"/>
          <a:ext cx="8382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74403</xdr:rowOff>
    </xdr:from>
    <xdr:to>
      <xdr:col>81</xdr:col>
      <xdr:colOff>50800</xdr:colOff>
      <xdr:row>76</xdr:row>
      <xdr:rowOff>108345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04603"/>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108345</xdr:rowOff>
    </xdr:from>
    <xdr:to>
      <xdr:col>76</xdr:col>
      <xdr:colOff>114300</xdr:colOff>
      <xdr:row>76</xdr:row>
      <xdr:rowOff>109992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38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109992</xdr:rowOff>
    </xdr:from>
    <xdr:to>
      <xdr:col>71</xdr:col>
      <xdr:colOff>177800</xdr:colOff>
      <xdr:row>76</xdr:row>
      <xdr:rowOff>144724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40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170602</xdr:rowOff>
    </xdr:from>
    <xdr:to>
      <xdr:col>85</xdr:col>
      <xdr:colOff>177800</xdr:colOff>
      <xdr:row>76</xdr:row>
      <xdr:rowOff>100752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22029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23603</xdr:rowOff>
    </xdr:from>
    <xdr:to>
      <xdr:col>81</xdr:col>
      <xdr:colOff>101600</xdr:colOff>
      <xdr:row>76</xdr:row>
      <xdr:rowOff>125203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57545</xdr:rowOff>
    </xdr:from>
    <xdr:to>
      <xdr:col>76</xdr:col>
      <xdr:colOff>165100</xdr:colOff>
      <xdr:row>76</xdr:row>
      <xdr:rowOff>159145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4222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59192</xdr:rowOff>
    </xdr:from>
    <xdr:to>
      <xdr:col>72</xdr:col>
      <xdr:colOff>38100</xdr:colOff>
      <xdr:row>76</xdr:row>
      <xdr:rowOff>160792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5868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93924</xdr:rowOff>
    </xdr:from>
    <xdr:to>
      <xdr:col>67</xdr:col>
      <xdr:colOff>101600</xdr:colOff>
      <xdr:row>77</xdr:row>
      <xdr:rowOff>24074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15201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36610</xdr:rowOff>
    </xdr:from>
    <xdr:to>
      <xdr:col>85</xdr:col>
      <xdr:colOff>127000</xdr:colOff>
      <xdr:row>99</xdr:row>
      <xdr:rowOff>54488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10160"/>
          <a:ext cx="8382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5824</xdr:rowOff>
    </xdr:from>
    <xdr:to>
      <xdr:col>81</xdr:col>
      <xdr:colOff>50800</xdr:colOff>
      <xdr:row>99</xdr:row>
      <xdr:rowOff>54488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79374"/>
          <a:ext cx="8890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5824</xdr:rowOff>
    </xdr:from>
    <xdr:to>
      <xdr:col>76</xdr:col>
      <xdr:colOff>114300</xdr:colOff>
      <xdr:row>99</xdr:row>
      <xdr:rowOff>26513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79374"/>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26513</xdr:rowOff>
    </xdr:from>
    <xdr:to>
      <xdr:col>71</xdr:col>
      <xdr:colOff>177800</xdr:colOff>
      <xdr:row>99</xdr:row>
      <xdr:rowOff>42639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00063"/>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157260</xdr:rowOff>
    </xdr:from>
    <xdr:to>
      <xdr:col>85</xdr:col>
      <xdr:colOff>177800</xdr:colOff>
      <xdr:row>99</xdr:row>
      <xdr:rowOff>87410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3688</xdr:rowOff>
    </xdr:from>
    <xdr:to>
      <xdr:col>81</xdr:col>
      <xdr:colOff>101600</xdr:colOff>
      <xdr:row>99</xdr:row>
      <xdr:rowOff>105288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96415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6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126474</xdr:rowOff>
    </xdr:from>
    <xdr:to>
      <xdr:col>76</xdr:col>
      <xdr:colOff>165100</xdr:colOff>
      <xdr:row>99</xdr:row>
      <xdr:rowOff>56624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47751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147163</xdr:rowOff>
    </xdr:from>
    <xdr:to>
      <xdr:col>72</xdr:col>
      <xdr:colOff>38100</xdr:colOff>
      <xdr:row>99</xdr:row>
      <xdr:rowOff>77313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68440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163289</xdr:rowOff>
    </xdr:from>
    <xdr:to>
      <xdr:col>67</xdr:col>
      <xdr:colOff>101600</xdr:colOff>
      <xdr:row>99</xdr:row>
      <xdr:rowOff>93439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109966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87300</xdr:rowOff>
    </xdr:from>
    <xdr:to>
      <xdr:col>98</xdr:col>
      <xdr:colOff>38100</xdr:colOff>
      <xdr:row>39</xdr:row>
      <xdr:rowOff>17450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8577</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147358</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91458"/>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147358</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91458"/>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40698</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624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96558</xdr:rowOff>
    </xdr:from>
    <xdr:to>
      <xdr:col>107</xdr:col>
      <xdr:colOff>101600</xdr:colOff>
      <xdr:row>59</xdr:row>
      <xdr:rowOff>26708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43235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1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161348</xdr:rowOff>
    </xdr:from>
    <xdr:to>
      <xdr:col>98</xdr:col>
      <xdr:colOff>38100</xdr:colOff>
      <xdr:row>59</xdr:row>
      <xdr:rowOff>91498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82625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170724</xdr:rowOff>
    </xdr:from>
    <xdr:to>
      <xdr:col>116</xdr:col>
      <xdr:colOff>63500</xdr:colOff>
      <xdr:row>77</xdr:row>
      <xdr:rowOff>152457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029474"/>
          <a:ext cx="838200" cy="3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170724</xdr:rowOff>
    </xdr:from>
    <xdr:to>
      <xdr:col>111</xdr:col>
      <xdr:colOff>177800</xdr:colOff>
      <xdr:row>76</xdr:row>
      <xdr:rowOff>78828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029474"/>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72089</xdr:rowOff>
    </xdr:from>
    <xdr:to>
      <xdr:col>107</xdr:col>
      <xdr:colOff>50800</xdr:colOff>
      <xdr:row>76</xdr:row>
      <xdr:rowOff>78828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102289"/>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72089</xdr:rowOff>
    </xdr:from>
    <xdr:to>
      <xdr:col>102</xdr:col>
      <xdr:colOff>114300</xdr:colOff>
      <xdr:row>76</xdr:row>
      <xdr:rowOff>109536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02289"/>
          <a:ext cx="8890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101657</xdr:rowOff>
    </xdr:from>
    <xdr:to>
      <xdr:col>116</xdr:col>
      <xdr:colOff>114300</xdr:colOff>
      <xdr:row>78</xdr:row>
      <xdr:rowOff>31807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80084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119924</xdr:rowOff>
    </xdr:from>
    <xdr:to>
      <xdr:col>112</xdr:col>
      <xdr:colOff>38100</xdr:colOff>
      <xdr:row>76</xdr:row>
      <xdr:rowOff>50074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7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66601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5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28028</xdr:rowOff>
    </xdr:from>
    <xdr:to>
      <xdr:col>107</xdr:col>
      <xdr:colOff>101600</xdr:colOff>
      <xdr:row>76</xdr:row>
      <xdr:rowOff>129628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146154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21289</xdr:rowOff>
    </xdr:from>
    <xdr:to>
      <xdr:col>102</xdr:col>
      <xdr:colOff>165100</xdr:colOff>
      <xdr:row>76</xdr:row>
      <xdr:rowOff>122889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139416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2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58736</xdr:rowOff>
    </xdr:from>
    <xdr:to>
      <xdr:col>98</xdr:col>
      <xdr:colOff>38100</xdr:colOff>
      <xdr:row>76</xdr:row>
      <xdr:rowOff>160336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5413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人件費は全国平均、県平均を上回っているが、類似団体平均よりは下回っている。原因としては人口減少の加速化が要因である。職員も定員割れしている状況なので、類似団体においては同じような状況であることが理解できる。物件費においては類似団体平均</a:t>
          </a:r>
          <a:r>
            <a:rPr kumimoji="1" lang="ja-JP" altLang="en-US" sz="1000">
              <a:solidFill>
                <a:schemeClr val="dk1"/>
              </a:solidFill>
              <a:effectLst/>
              <a:latin typeface="+mn-lt"/>
              <a:ea typeface="+mn-ea"/>
              <a:cs typeface="+mn-cs"/>
            </a:rPr>
            <a:t>は下回ったものの、</a:t>
          </a:r>
          <a:r>
            <a:rPr kumimoji="1" lang="ja-JP" altLang="ja-JP" sz="1000">
              <a:solidFill>
                <a:schemeClr val="dk1"/>
              </a:solidFill>
              <a:effectLst/>
              <a:latin typeface="+mn-lt"/>
              <a:ea typeface="+mn-ea"/>
              <a:cs typeface="+mn-cs"/>
            </a:rPr>
            <a:t>全国平均、県平均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ともに上回っている。国のデジタル化の推進により、電算業務委託などの経費も増加している。備品購入や委託、その他の経費については真に必要かを精査して縮減に努める必要がある。維持補修費は全国平均を上回っているものの県平均、類似団体平均を下回っている。過去に建築した公共施設の老朽化が全国的に問題となっており当町においても例外ではないが、計画的に行っているため結果として県平均、類似団体平均より低くなった。扶助費については全国平均、県平均、類似団体平均ともに下回ったが、増加傾向にある。急激な高齢者人口の増加、多様な社会での変化により今後はさらに社会保障に係る経費が増加することが見込まれる。補助費等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年度より</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傾向にあり</a:t>
          </a:r>
          <a:r>
            <a:rPr kumimoji="1" lang="ja-JP" altLang="ja-JP" sz="1000">
              <a:solidFill>
                <a:schemeClr val="dk1"/>
              </a:solidFill>
              <a:effectLst/>
              <a:latin typeface="+mn-lt"/>
              <a:ea typeface="+mn-ea"/>
              <a:cs typeface="+mn-cs"/>
            </a:rPr>
            <a:t>、各種補助金の見直し</a:t>
          </a:r>
          <a:r>
            <a:rPr kumimoji="1" lang="ja-JP" altLang="en-US" sz="1000">
              <a:solidFill>
                <a:schemeClr val="dk1"/>
              </a:solidFill>
              <a:effectLst/>
              <a:latin typeface="+mn-lt"/>
              <a:ea typeface="+mn-ea"/>
              <a:cs typeface="+mn-cs"/>
            </a:rPr>
            <a:t>が徹底されず</a:t>
          </a:r>
          <a:r>
            <a:rPr kumimoji="1" lang="ja-JP" altLang="ja-JP" sz="1000">
              <a:solidFill>
                <a:schemeClr val="dk1"/>
              </a:solidFill>
              <a:effectLst/>
              <a:latin typeface="+mn-lt"/>
              <a:ea typeface="+mn-ea"/>
              <a:cs typeface="+mn-cs"/>
            </a:rPr>
            <a:t>、経常的に支出していることが一因となっている。今後は補助金が真に必要かを</a:t>
          </a:r>
          <a:r>
            <a:rPr kumimoji="1" lang="ja-JP" altLang="en-US" sz="1000">
              <a:solidFill>
                <a:schemeClr val="dk1"/>
              </a:solidFill>
              <a:effectLst/>
              <a:latin typeface="+mn-lt"/>
              <a:ea typeface="+mn-ea"/>
              <a:cs typeface="+mn-cs"/>
            </a:rPr>
            <a:t>再精査</a:t>
          </a:r>
          <a:r>
            <a:rPr kumimoji="1" lang="ja-JP" altLang="ja-JP" sz="1000">
              <a:solidFill>
                <a:schemeClr val="dk1"/>
              </a:solidFill>
              <a:effectLst/>
              <a:latin typeface="+mn-lt"/>
              <a:ea typeface="+mn-ea"/>
              <a:cs typeface="+mn-cs"/>
            </a:rPr>
            <a:t>し取捨選択する必要がある。普通建設事業費は</a:t>
          </a:r>
          <a:r>
            <a:rPr kumimoji="1" lang="ja-JP" altLang="en-US" sz="1000">
              <a:solidFill>
                <a:schemeClr val="dk1"/>
              </a:solidFill>
              <a:effectLst/>
              <a:latin typeface="+mn-lt"/>
              <a:ea typeface="+mn-ea"/>
              <a:cs typeface="+mn-cs"/>
            </a:rPr>
            <a:t>全国平均、</a:t>
          </a:r>
          <a:r>
            <a:rPr kumimoji="1" lang="ja-JP" altLang="ja-JP" sz="1000">
              <a:solidFill>
                <a:schemeClr val="dk1"/>
              </a:solidFill>
              <a:effectLst/>
              <a:latin typeface="+mn-lt"/>
              <a:ea typeface="+mn-ea"/>
              <a:cs typeface="+mn-cs"/>
            </a:rPr>
            <a:t>県平均</a:t>
          </a:r>
          <a:r>
            <a:rPr kumimoji="1" lang="ja-JP" altLang="en-US" sz="1000">
              <a:solidFill>
                <a:schemeClr val="dk1"/>
              </a:solidFill>
              <a:effectLst/>
              <a:latin typeface="+mn-lt"/>
              <a:ea typeface="+mn-ea"/>
              <a:cs typeface="+mn-cs"/>
            </a:rPr>
            <a:t>及び</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を上</a:t>
          </a:r>
          <a:r>
            <a:rPr kumimoji="1" lang="ja-JP" altLang="ja-JP" sz="1000">
              <a:solidFill>
                <a:schemeClr val="dk1"/>
              </a:solidFill>
              <a:effectLst/>
              <a:latin typeface="+mn-lt"/>
              <a:ea typeface="+mn-ea"/>
              <a:cs typeface="+mn-cs"/>
            </a:rPr>
            <a:t>回っており、特に更新整備分が高い水準にある。今後も役場庁舎改築事業の工事が控えているため、事業費が増加する見込みである。災害復旧事業費は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年度以降</a:t>
          </a:r>
          <a:r>
            <a:rPr kumimoji="1" lang="ja-JP" altLang="ja-JP" sz="1000">
              <a:solidFill>
                <a:schemeClr val="dk1"/>
              </a:solidFill>
              <a:effectLst/>
              <a:latin typeface="+mn-lt"/>
              <a:ea typeface="+mn-ea"/>
              <a:cs typeface="+mn-cs"/>
            </a:rPr>
            <a:t>大幅に減少している。令和元年台風</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号災の災害復旧が完了したことによる。公債費は全国平均、県平均、類似団体平均</a:t>
          </a:r>
          <a:r>
            <a:rPr kumimoji="1" lang="ja-JP" altLang="en-US" sz="1000">
              <a:solidFill>
                <a:schemeClr val="dk1"/>
              </a:solidFill>
              <a:effectLst/>
              <a:latin typeface="+mn-lt"/>
              <a:ea typeface="+mn-ea"/>
              <a:cs typeface="+mn-cs"/>
            </a:rPr>
            <a:t>と比較して</a:t>
          </a:r>
          <a:r>
            <a:rPr kumimoji="1" lang="ja-JP" altLang="ja-JP" sz="1000">
              <a:solidFill>
                <a:schemeClr val="dk1"/>
              </a:solidFill>
              <a:effectLst/>
              <a:latin typeface="+mn-lt"/>
              <a:ea typeface="+mn-ea"/>
              <a:cs typeface="+mn-cs"/>
            </a:rPr>
            <a:t>上回っている。給食センター新築などの償還が始まっており、今後は庁舎改築事業分の償還もあるため、増加する見込みだが、可能な限り平準化を行えるようにする。繰出金は全国平均、県平均</a:t>
          </a:r>
          <a:r>
            <a:rPr kumimoji="1" lang="ja-JP" altLang="en-US" sz="1000">
              <a:solidFill>
                <a:schemeClr val="dk1"/>
              </a:solidFill>
              <a:effectLst/>
              <a:latin typeface="+mn-lt"/>
              <a:ea typeface="+mn-ea"/>
              <a:cs typeface="+mn-cs"/>
            </a:rPr>
            <a:t>と比較して</a:t>
          </a:r>
          <a:r>
            <a:rPr kumimoji="1" lang="ja-JP" altLang="ja-JP" sz="1000">
              <a:solidFill>
                <a:schemeClr val="dk1"/>
              </a:solidFill>
              <a:effectLst/>
              <a:latin typeface="+mn-lt"/>
              <a:ea typeface="+mn-ea"/>
              <a:cs typeface="+mn-cs"/>
            </a:rPr>
            <a:t>上回っている。公営企業会計での料金収入などを見直し、縮減するよう努める必要がある。今後は行革、効率化を図り経費の縮減を課題として取り組む必要がある。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50419</xdr:rowOff>
    </xdr:from>
    <xdr:to>
      <xdr:col>24</xdr:col>
      <xdr:colOff>63500</xdr:colOff>
      <xdr:row>37</xdr:row>
      <xdr:rowOff>74422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4069"/>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74422</xdr:rowOff>
    </xdr:from>
    <xdr:to>
      <xdr:col>19</xdr:col>
      <xdr:colOff>177800</xdr:colOff>
      <xdr:row>37</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8072"/>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108458</xdr:rowOff>
    </xdr:from>
    <xdr:to>
      <xdr:col>15</xdr:col>
      <xdr:colOff>50800</xdr:colOff>
      <xdr:row>37</xdr:row>
      <xdr:rowOff>127381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2108"/>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74041</xdr:rowOff>
    </xdr:from>
    <xdr:to>
      <xdr:col>10</xdr:col>
      <xdr:colOff>114300</xdr:colOff>
      <xdr:row>37</xdr:row>
      <xdr:rowOff>127381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769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171069</xdr:rowOff>
    </xdr:from>
    <xdr:to>
      <xdr:col>24</xdr:col>
      <xdr:colOff>114300</xdr:colOff>
      <xdr:row>37</xdr:row>
      <xdr:rowOff>101219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149496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23622</xdr:rowOff>
    </xdr:from>
    <xdr:to>
      <xdr:col>20</xdr:col>
      <xdr:colOff>38100</xdr:colOff>
      <xdr:row>37</xdr:row>
      <xdr:rowOff>125222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116349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57658</xdr:rowOff>
    </xdr:from>
    <xdr:to>
      <xdr:col>15</xdr:col>
      <xdr:colOff>101600</xdr:colOff>
      <xdr:row>37</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150385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76581</xdr:rowOff>
    </xdr:from>
    <xdr:to>
      <xdr:col>10</xdr:col>
      <xdr:colOff>165100</xdr:colOff>
      <xdr:row>38</xdr:row>
      <xdr:rowOff>6731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169308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23241</xdr:rowOff>
    </xdr:from>
    <xdr:to>
      <xdr:col>6</xdr:col>
      <xdr:colOff>38100</xdr:colOff>
      <xdr:row>37</xdr:row>
      <xdr:rowOff>124841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115968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33548</xdr:rowOff>
    </xdr:from>
    <xdr:to>
      <xdr:col>24</xdr:col>
      <xdr:colOff>63500</xdr:colOff>
      <xdr:row>58</xdr:row>
      <xdr:rowOff>47318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77648"/>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32276</xdr:rowOff>
    </xdr:from>
    <xdr:to>
      <xdr:col>19</xdr:col>
      <xdr:colOff>177800</xdr:colOff>
      <xdr:row>58</xdr:row>
      <xdr:rowOff>47318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76376"/>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24730</xdr:rowOff>
    </xdr:from>
    <xdr:to>
      <xdr:col>15</xdr:col>
      <xdr:colOff>50800</xdr:colOff>
      <xdr:row>58</xdr:row>
      <xdr:rowOff>32276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8830"/>
          <a:ext cx="889000" cy="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24730</xdr:rowOff>
    </xdr:from>
    <xdr:to>
      <xdr:col>10</xdr:col>
      <xdr:colOff>114300</xdr:colOff>
      <xdr:row>58</xdr:row>
      <xdr:rowOff>83983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8830"/>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154198</xdr:rowOff>
    </xdr:from>
    <xdr:to>
      <xdr:col>24</xdr:col>
      <xdr:colOff>114300</xdr:colOff>
      <xdr:row>58</xdr:row>
      <xdr:rowOff>84348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113575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167968</xdr:rowOff>
    </xdr:from>
    <xdr:to>
      <xdr:col>20</xdr:col>
      <xdr:colOff>38100</xdr:colOff>
      <xdr:row>58</xdr:row>
      <xdr:rowOff>98118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114645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152926</xdr:rowOff>
    </xdr:from>
    <xdr:to>
      <xdr:col>15</xdr:col>
      <xdr:colOff>101600</xdr:colOff>
      <xdr:row>58</xdr:row>
      <xdr:rowOff>83076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99603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0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145380</xdr:rowOff>
    </xdr:from>
    <xdr:to>
      <xdr:col>10</xdr:col>
      <xdr:colOff>165100</xdr:colOff>
      <xdr:row>58</xdr:row>
      <xdr:rowOff>75530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66657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33183</xdr:rowOff>
    </xdr:from>
    <xdr:to>
      <xdr:col>6</xdr:col>
      <xdr:colOff>38100</xdr:colOff>
      <xdr:row>58</xdr:row>
      <xdr:rowOff>134783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125910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35247</xdr:rowOff>
    </xdr:from>
    <xdr:to>
      <xdr:col>24</xdr:col>
      <xdr:colOff>63500</xdr:colOff>
      <xdr:row>76</xdr:row>
      <xdr:rowOff>56770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65447"/>
          <a:ext cx="8382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36854</xdr:rowOff>
    </xdr:from>
    <xdr:to>
      <xdr:col>19</xdr:col>
      <xdr:colOff>177800</xdr:colOff>
      <xdr:row>76</xdr:row>
      <xdr:rowOff>56770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67054"/>
          <a:ext cx="889000" cy="1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36854</xdr:rowOff>
    </xdr:from>
    <xdr:to>
      <xdr:col>15</xdr:col>
      <xdr:colOff>50800</xdr:colOff>
      <xdr:row>77</xdr:row>
      <xdr:rowOff>13433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7054"/>
          <a:ext cx="889000" cy="14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136671</xdr:rowOff>
    </xdr:from>
    <xdr:to>
      <xdr:col>10</xdr:col>
      <xdr:colOff>114300</xdr:colOff>
      <xdr:row>77</xdr:row>
      <xdr:rowOff>13433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823971"/>
          <a:ext cx="889000" cy="39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155897</xdr:rowOff>
    </xdr:from>
    <xdr:to>
      <xdr:col>24</xdr:col>
      <xdr:colOff>114300</xdr:colOff>
      <xdr:row>76</xdr:row>
      <xdr:rowOff>86047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1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134324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9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5970</xdr:rowOff>
    </xdr:from>
    <xdr:to>
      <xdr:col>20</xdr:col>
      <xdr:colOff>38100</xdr:colOff>
      <xdr:row>76</xdr:row>
      <xdr:rowOff>107570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98697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2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157504</xdr:rowOff>
    </xdr:from>
    <xdr:to>
      <xdr:col>15</xdr:col>
      <xdr:colOff>101600</xdr:colOff>
      <xdr:row>76</xdr:row>
      <xdr:rowOff>87654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78781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134083</xdr:rowOff>
    </xdr:from>
    <xdr:to>
      <xdr:col>10</xdr:col>
      <xdr:colOff>165100</xdr:colOff>
      <xdr:row>77</xdr:row>
      <xdr:rowOff>64233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55360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5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85871</xdr:rowOff>
    </xdr:from>
    <xdr:to>
      <xdr:col>6</xdr:col>
      <xdr:colOff>38100</xdr:colOff>
      <xdr:row>75</xdr:row>
      <xdr:rowOff>16021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7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32548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4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95345</xdr:rowOff>
    </xdr:from>
    <xdr:to>
      <xdr:col>24</xdr:col>
      <xdr:colOff>63500</xdr:colOff>
      <xdr:row>96</xdr:row>
      <xdr:rowOff>104457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54545"/>
          <a:ext cx="8382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93622</xdr:rowOff>
    </xdr:from>
    <xdr:to>
      <xdr:col>19</xdr:col>
      <xdr:colOff>177800</xdr:colOff>
      <xdr:row>96</xdr:row>
      <xdr:rowOff>95345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52822"/>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66686</xdr:rowOff>
    </xdr:from>
    <xdr:to>
      <xdr:col>15</xdr:col>
      <xdr:colOff>50800</xdr:colOff>
      <xdr:row>96</xdr:row>
      <xdr:rowOff>93622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25886"/>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28242</xdr:rowOff>
    </xdr:from>
    <xdr:to>
      <xdr:col>10</xdr:col>
      <xdr:colOff>114300</xdr:colOff>
      <xdr:row>96</xdr:row>
      <xdr:rowOff>66686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87442"/>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53657</xdr:rowOff>
    </xdr:from>
    <xdr:to>
      <xdr:col>24</xdr:col>
      <xdr:colOff>114300</xdr:colOff>
      <xdr:row>96</xdr:row>
      <xdr:rowOff>155257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32084</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44545</xdr:rowOff>
    </xdr:from>
    <xdr:to>
      <xdr:col>20</xdr:col>
      <xdr:colOff>38100</xdr:colOff>
      <xdr:row>96</xdr:row>
      <xdr:rowOff>146145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137272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42822</xdr:rowOff>
    </xdr:from>
    <xdr:to>
      <xdr:col>15</xdr:col>
      <xdr:colOff>101600</xdr:colOff>
      <xdr:row>96</xdr:row>
      <xdr:rowOff>144422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15886</xdr:rowOff>
    </xdr:from>
    <xdr:to>
      <xdr:col>10</xdr:col>
      <xdr:colOff>165100</xdr:colOff>
      <xdr:row>96</xdr:row>
      <xdr:rowOff>117486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108613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148892</xdr:rowOff>
    </xdr:from>
    <xdr:to>
      <xdr:col>6</xdr:col>
      <xdr:colOff>38100</xdr:colOff>
      <xdr:row>96</xdr:row>
      <xdr:rowOff>79042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2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96723</xdr:rowOff>
    </xdr:from>
    <xdr:to>
      <xdr:col>55</xdr:col>
      <xdr:colOff>0</xdr:colOff>
      <xdr:row>37</xdr:row>
      <xdr:rowOff>102667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44037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65176</xdr:rowOff>
    </xdr:from>
    <xdr:to>
      <xdr:col>50</xdr:col>
      <xdr:colOff>114300</xdr:colOff>
      <xdr:row>37</xdr:row>
      <xdr:rowOff>96723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40882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65176</xdr:rowOff>
    </xdr:from>
    <xdr:to>
      <xdr:col>45</xdr:col>
      <xdr:colOff>177800</xdr:colOff>
      <xdr:row>37</xdr:row>
      <xdr:rowOff>145186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40882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68377</xdr:rowOff>
    </xdr:from>
    <xdr:to>
      <xdr:col>41</xdr:col>
      <xdr:colOff>50800</xdr:colOff>
      <xdr:row>37</xdr:row>
      <xdr:rowOff>145186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41202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51867</xdr:rowOff>
    </xdr:from>
    <xdr:to>
      <xdr:col>55</xdr:col>
      <xdr:colOff>50800</xdr:colOff>
      <xdr:row>37</xdr:row>
      <xdr:rowOff>153467</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74744</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246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45923</xdr:rowOff>
    </xdr:from>
    <xdr:to>
      <xdr:col>50</xdr:col>
      <xdr:colOff>165100</xdr:colOff>
      <xdr:row>37</xdr:row>
      <xdr:rowOff>147523</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164050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14376</xdr:rowOff>
    </xdr:from>
    <xdr:to>
      <xdr:col>46</xdr:col>
      <xdr:colOff>38100</xdr:colOff>
      <xdr:row>37</xdr:row>
      <xdr:rowOff>115976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132503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94386</xdr:rowOff>
    </xdr:from>
    <xdr:to>
      <xdr:col>41</xdr:col>
      <xdr:colOff>101600</xdr:colOff>
      <xdr:row>38</xdr:row>
      <xdr:rowOff>24536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15663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17577</xdr:rowOff>
    </xdr:from>
    <xdr:to>
      <xdr:col>36</xdr:col>
      <xdr:colOff>165100</xdr:colOff>
      <xdr:row>37</xdr:row>
      <xdr:rowOff>119177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135704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3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72820</xdr:rowOff>
    </xdr:from>
    <xdr:to>
      <xdr:col>55</xdr:col>
      <xdr:colOff>0</xdr:colOff>
      <xdr:row>55</xdr:row>
      <xdr:rowOff>20866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331120"/>
          <a:ext cx="838200" cy="1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72820</xdr:rowOff>
    </xdr:from>
    <xdr:to>
      <xdr:col>50</xdr:col>
      <xdr:colOff>114300</xdr:colOff>
      <xdr:row>54</xdr:row>
      <xdr:rowOff>103802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331120"/>
          <a:ext cx="889000" cy="3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90018</xdr:rowOff>
    </xdr:from>
    <xdr:to>
      <xdr:col>45</xdr:col>
      <xdr:colOff>177800</xdr:colOff>
      <xdr:row>54</xdr:row>
      <xdr:rowOff>103802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348318"/>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90018</xdr:rowOff>
    </xdr:from>
    <xdr:to>
      <xdr:col>41</xdr:col>
      <xdr:colOff>50800</xdr:colOff>
      <xdr:row>56</xdr:row>
      <xdr:rowOff>36518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348318"/>
          <a:ext cx="889000" cy="28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141516</xdr:rowOff>
    </xdr:from>
    <xdr:to>
      <xdr:col>55</xdr:col>
      <xdr:colOff>50800</xdr:colOff>
      <xdr:row>55</xdr:row>
      <xdr:rowOff>71666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3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164393</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22020</xdr:rowOff>
    </xdr:from>
    <xdr:to>
      <xdr:col>50</xdr:col>
      <xdr:colOff>165100</xdr:colOff>
      <xdr:row>54</xdr:row>
      <xdr:rowOff>123620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2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140147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05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53002</xdr:rowOff>
    </xdr:from>
    <xdr:to>
      <xdr:col>46</xdr:col>
      <xdr:colOff>38100</xdr:colOff>
      <xdr:row>54</xdr:row>
      <xdr:rowOff>154602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3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171129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08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39218</xdr:rowOff>
    </xdr:from>
    <xdr:to>
      <xdr:col>41</xdr:col>
      <xdr:colOff>101600</xdr:colOff>
      <xdr:row>54</xdr:row>
      <xdr:rowOff>140818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2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157345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07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157168</xdr:rowOff>
    </xdr:from>
    <xdr:to>
      <xdr:col>36</xdr:col>
      <xdr:colOff>165100</xdr:colOff>
      <xdr:row>56</xdr:row>
      <xdr:rowOff>87318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14976</xdr:rowOff>
    </xdr:from>
    <xdr:to>
      <xdr:col>55</xdr:col>
      <xdr:colOff>0</xdr:colOff>
      <xdr:row>76</xdr:row>
      <xdr:rowOff>165385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045176"/>
          <a:ext cx="838200" cy="15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14976</xdr:rowOff>
    </xdr:from>
    <xdr:to>
      <xdr:col>50</xdr:col>
      <xdr:colOff>114300</xdr:colOff>
      <xdr:row>76</xdr:row>
      <xdr:rowOff>154029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045176"/>
          <a:ext cx="889000" cy="1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51515</xdr:rowOff>
    </xdr:from>
    <xdr:to>
      <xdr:col>45</xdr:col>
      <xdr:colOff>177800</xdr:colOff>
      <xdr:row>76</xdr:row>
      <xdr:rowOff>154029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2910265"/>
          <a:ext cx="889000" cy="2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51515</xdr:rowOff>
    </xdr:from>
    <xdr:to>
      <xdr:col>41</xdr:col>
      <xdr:colOff>50800</xdr:colOff>
      <xdr:row>77</xdr:row>
      <xdr:rowOff>118870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2910265"/>
          <a:ext cx="889000" cy="4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114585</xdr:rowOff>
    </xdr:from>
    <xdr:to>
      <xdr:col>55</xdr:col>
      <xdr:colOff>50800</xdr:colOff>
      <xdr:row>77</xdr:row>
      <xdr:rowOff>44735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137462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9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135626</xdr:rowOff>
    </xdr:from>
    <xdr:to>
      <xdr:col>50</xdr:col>
      <xdr:colOff>165100</xdr:colOff>
      <xdr:row>76</xdr:row>
      <xdr:rowOff>65776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9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82303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76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103229</xdr:rowOff>
    </xdr:from>
    <xdr:to>
      <xdr:col>46</xdr:col>
      <xdr:colOff>38100</xdr:colOff>
      <xdr:row>77</xdr:row>
      <xdr:rowOff>33379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49906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0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715</xdr:rowOff>
    </xdr:from>
    <xdr:to>
      <xdr:col>41</xdr:col>
      <xdr:colOff>101600</xdr:colOff>
      <xdr:row>75</xdr:row>
      <xdr:rowOff>102315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8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118842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68070</xdr:rowOff>
    </xdr:from>
    <xdr:to>
      <xdr:col>36</xdr:col>
      <xdr:colOff>165100</xdr:colOff>
      <xdr:row>77</xdr:row>
      <xdr:rowOff>169670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14747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4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15616</xdr:rowOff>
    </xdr:from>
    <xdr:to>
      <xdr:col>55</xdr:col>
      <xdr:colOff>0</xdr:colOff>
      <xdr:row>98</xdr:row>
      <xdr:rowOff>25998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17716"/>
          <a:ext cx="8382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15616</xdr:rowOff>
    </xdr:from>
    <xdr:to>
      <xdr:col>50</xdr:col>
      <xdr:colOff>114300</xdr:colOff>
      <xdr:row>98</xdr:row>
      <xdr:rowOff>20019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17716"/>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20019</xdr:rowOff>
    </xdr:from>
    <xdr:to>
      <xdr:col>45</xdr:col>
      <xdr:colOff>177800</xdr:colOff>
      <xdr:row>98</xdr:row>
      <xdr:rowOff>66539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22119"/>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63622</xdr:rowOff>
    </xdr:from>
    <xdr:to>
      <xdr:col>41</xdr:col>
      <xdr:colOff>50800</xdr:colOff>
      <xdr:row>98</xdr:row>
      <xdr:rowOff>66539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65722"/>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146648</xdr:rowOff>
    </xdr:from>
    <xdr:to>
      <xdr:col>55</xdr:col>
      <xdr:colOff>50800</xdr:colOff>
      <xdr:row>98</xdr:row>
      <xdr:rowOff>76798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169525</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2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136266</xdr:rowOff>
    </xdr:from>
    <xdr:to>
      <xdr:col>50</xdr:col>
      <xdr:colOff>165100</xdr:colOff>
      <xdr:row>98</xdr:row>
      <xdr:rowOff>66416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82943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54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140669</xdr:rowOff>
    </xdr:from>
    <xdr:to>
      <xdr:col>46</xdr:col>
      <xdr:colOff>38100</xdr:colOff>
      <xdr:row>98</xdr:row>
      <xdr:rowOff>70819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87346</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5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15739</xdr:rowOff>
    </xdr:from>
    <xdr:to>
      <xdr:col>41</xdr:col>
      <xdr:colOff>101600</xdr:colOff>
      <xdr:row>98</xdr:row>
      <xdr:rowOff>117339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1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108466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12822</xdr:rowOff>
    </xdr:from>
    <xdr:to>
      <xdr:col>36</xdr:col>
      <xdr:colOff>165100</xdr:colOff>
      <xdr:row>98</xdr:row>
      <xdr:rowOff>114422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105549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39034</xdr:rowOff>
    </xdr:from>
    <xdr:to>
      <xdr:col>85</xdr:col>
      <xdr:colOff>127000</xdr:colOff>
      <xdr:row>38</xdr:row>
      <xdr:rowOff>140745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54134"/>
          <a:ext cx="838200" cy="10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39034</xdr:rowOff>
    </xdr:from>
    <xdr:to>
      <xdr:col>81</xdr:col>
      <xdr:colOff>50800</xdr:colOff>
      <xdr:row>39</xdr:row>
      <xdr:rowOff>49697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54134"/>
          <a:ext cx="889000" cy="1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21448</xdr:rowOff>
    </xdr:from>
    <xdr:to>
      <xdr:col>76</xdr:col>
      <xdr:colOff>114300</xdr:colOff>
      <xdr:row>39</xdr:row>
      <xdr:rowOff>49697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707998"/>
          <a:ext cx="889000" cy="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87220</xdr:rowOff>
    </xdr:from>
    <xdr:to>
      <xdr:col>71</xdr:col>
      <xdr:colOff>177800</xdr:colOff>
      <xdr:row>39</xdr:row>
      <xdr:rowOff>21448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02320"/>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89945</xdr:rowOff>
    </xdr:from>
    <xdr:to>
      <xdr:col>85</xdr:col>
      <xdr:colOff>177800</xdr:colOff>
      <xdr:row>39</xdr:row>
      <xdr:rowOff>20095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68372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159684</xdr:rowOff>
    </xdr:from>
    <xdr:to>
      <xdr:col>81</xdr:col>
      <xdr:colOff>101600</xdr:colOff>
      <xdr:row>38</xdr:row>
      <xdr:rowOff>89834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80961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170347</xdr:rowOff>
    </xdr:from>
    <xdr:to>
      <xdr:col>76</xdr:col>
      <xdr:colOff>165100</xdr:colOff>
      <xdr:row>39</xdr:row>
      <xdr:rowOff>100497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91624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7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142098</xdr:rowOff>
    </xdr:from>
    <xdr:to>
      <xdr:col>72</xdr:col>
      <xdr:colOff>38100</xdr:colOff>
      <xdr:row>39</xdr:row>
      <xdr:rowOff>72248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63375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4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36420</xdr:rowOff>
    </xdr:from>
    <xdr:to>
      <xdr:col>67</xdr:col>
      <xdr:colOff>101600</xdr:colOff>
      <xdr:row>38</xdr:row>
      <xdr:rowOff>138020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129147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152587</xdr:rowOff>
    </xdr:from>
    <xdr:to>
      <xdr:col>85</xdr:col>
      <xdr:colOff>127000</xdr:colOff>
      <xdr:row>58</xdr:row>
      <xdr:rowOff>15270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25237"/>
          <a:ext cx="838200" cy="3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15270</xdr:rowOff>
    </xdr:from>
    <xdr:to>
      <xdr:col>81</xdr:col>
      <xdr:colOff>50800</xdr:colOff>
      <xdr:row>58</xdr:row>
      <xdr:rowOff>29707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59370"/>
          <a:ext cx="889000" cy="1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145284</xdr:rowOff>
    </xdr:from>
    <xdr:to>
      <xdr:col>76</xdr:col>
      <xdr:colOff>114300</xdr:colOff>
      <xdr:row>58</xdr:row>
      <xdr:rowOff>29707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17934"/>
          <a:ext cx="889000" cy="5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145284</xdr:rowOff>
    </xdr:from>
    <xdr:to>
      <xdr:col>71</xdr:col>
      <xdr:colOff>177800</xdr:colOff>
      <xdr:row>58</xdr:row>
      <xdr:rowOff>9417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17934"/>
          <a:ext cx="889000" cy="3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101787</xdr:rowOff>
    </xdr:from>
    <xdr:to>
      <xdr:col>85</xdr:col>
      <xdr:colOff>177800</xdr:colOff>
      <xdr:row>58</xdr:row>
      <xdr:rowOff>31937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80214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135920</xdr:rowOff>
    </xdr:from>
    <xdr:to>
      <xdr:col>81</xdr:col>
      <xdr:colOff>101600</xdr:colOff>
      <xdr:row>58</xdr:row>
      <xdr:rowOff>66070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57197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150357</xdr:rowOff>
    </xdr:from>
    <xdr:to>
      <xdr:col>76</xdr:col>
      <xdr:colOff>165100</xdr:colOff>
      <xdr:row>58</xdr:row>
      <xdr:rowOff>80507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71634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1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94484</xdr:rowOff>
    </xdr:from>
    <xdr:to>
      <xdr:col>72</xdr:col>
      <xdr:colOff>38100</xdr:colOff>
      <xdr:row>58</xdr:row>
      <xdr:rowOff>24634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41161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130067</xdr:rowOff>
    </xdr:from>
    <xdr:to>
      <xdr:col>67</xdr:col>
      <xdr:colOff>101600</xdr:colOff>
      <xdr:row>58</xdr:row>
      <xdr:rowOff>60217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76744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139691</xdr:rowOff>
    </xdr:from>
    <xdr:to>
      <xdr:col>85</xdr:col>
      <xdr:colOff>127000</xdr:colOff>
      <xdr:row>78</xdr:row>
      <xdr:rowOff>139695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791"/>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139691</xdr:rowOff>
    </xdr:from>
    <xdr:to>
      <xdr:col>81</xdr:col>
      <xdr:colOff>50800</xdr:colOff>
      <xdr:row>78</xdr:row>
      <xdr:rowOff>139691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147769</xdr:rowOff>
    </xdr:from>
    <xdr:to>
      <xdr:col>76</xdr:col>
      <xdr:colOff>114300</xdr:colOff>
      <xdr:row>78</xdr:row>
      <xdr:rowOff>139691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49419"/>
          <a:ext cx="889000" cy="16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147769</xdr:rowOff>
    </xdr:from>
    <xdr:to>
      <xdr:col>71</xdr:col>
      <xdr:colOff>177800</xdr:colOff>
      <xdr:row>78</xdr:row>
      <xdr:rowOff>31724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49419"/>
          <a:ext cx="889000" cy="5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88895</xdr:rowOff>
    </xdr:from>
    <xdr:to>
      <xdr:col>85</xdr:col>
      <xdr:colOff>177800</xdr:colOff>
      <xdr:row>79</xdr:row>
      <xdr:rowOff>19045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88891</xdr:rowOff>
    </xdr:from>
    <xdr:to>
      <xdr:col>81</xdr:col>
      <xdr:colOff>101600</xdr:colOff>
      <xdr:row>79</xdr:row>
      <xdr:rowOff>19041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10168</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88891</xdr:rowOff>
    </xdr:from>
    <xdr:to>
      <xdr:col>76</xdr:col>
      <xdr:colOff>165100</xdr:colOff>
      <xdr:row>79</xdr:row>
      <xdr:rowOff>19041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10168</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96969</xdr:rowOff>
    </xdr:from>
    <xdr:to>
      <xdr:col>72</xdr:col>
      <xdr:colOff>38100</xdr:colOff>
      <xdr:row>78</xdr:row>
      <xdr:rowOff>27119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43646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152374</xdr:rowOff>
    </xdr:from>
    <xdr:to>
      <xdr:col>67</xdr:col>
      <xdr:colOff>101600</xdr:colOff>
      <xdr:row>78</xdr:row>
      <xdr:rowOff>82524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99051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49952</xdr:rowOff>
    </xdr:from>
    <xdr:to>
      <xdr:col>85</xdr:col>
      <xdr:colOff>127000</xdr:colOff>
      <xdr:row>96</xdr:row>
      <xdr:rowOff>74403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509152"/>
          <a:ext cx="8382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74403</xdr:rowOff>
    </xdr:from>
    <xdr:to>
      <xdr:col>81</xdr:col>
      <xdr:colOff>50800</xdr:colOff>
      <xdr:row>96</xdr:row>
      <xdr:rowOff>108345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33603"/>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108345</xdr:rowOff>
    </xdr:from>
    <xdr:to>
      <xdr:col>76</xdr:col>
      <xdr:colOff>114300</xdr:colOff>
      <xdr:row>96</xdr:row>
      <xdr:rowOff>109992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67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109992</xdr:rowOff>
    </xdr:from>
    <xdr:to>
      <xdr:col>71</xdr:col>
      <xdr:colOff>177800</xdr:colOff>
      <xdr:row>96</xdr:row>
      <xdr:rowOff>144724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569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170602</xdr:rowOff>
    </xdr:from>
    <xdr:to>
      <xdr:col>85</xdr:col>
      <xdr:colOff>177800</xdr:colOff>
      <xdr:row>96</xdr:row>
      <xdr:rowOff>100752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22029</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23603</xdr:rowOff>
    </xdr:from>
    <xdr:to>
      <xdr:col>81</xdr:col>
      <xdr:colOff>101600</xdr:colOff>
      <xdr:row>96</xdr:row>
      <xdr:rowOff>125203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141730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5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57545</xdr:rowOff>
    </xdr:from>
    <xdr:to>
      <xdr:col>76</xdr:col>
      <xdr:colOff>165100</xdr:colOff>
      <xdr:row>96</xdr:row>
      <xdr:rowOff>159145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4222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9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59192</xdr:rowOff>
    </xdr:from>
    <xdr:to>
      <xdr:col>72</xdr:col>
      <xdr:colOff>38100</xdr:colOff>
      <xdr:row>96</xdr:row>
      <xdr:rowOff>160792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5869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93924</xdr:rowOff>
    </xdr:from>
    <xdr:to>
      <xdr:col>67</xdr:col>
      <xdr:colOff>101600</xdr:colOff>
      <xdr:row>97</xdr:row>
      <xdr:rowOff>24074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議会費は全国平均、県平均より上回っているが類似団体平均を下回っている。議会費はほぼ変動がないが、令和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年度には</a:t>
          </a:r>
          <a:r>
            <a:rPr kumimoji="1" lang="ja-JP" altLang="en-US" sz="1100">
              <a:solidFill>
                <a:schemeClr val="dk1"/>
              </a:solidFill>
              <a:effectLst/>
              <a:latin typeface="+mn-lt"/>
              <a:ea typeface="+mn-ea"/>
              <a:cs typeface="+mn-cs"/>
            </a:rPr>
            <a:t>町長</a:t>
          </a:r>
          <a:r>
            <a:rPr kumimoji="1" lang="ja-JP" altLang="ja-JP" sz="1100">
              <a:solidFill>
                <a:schemeClr val="dk1"/>
              </a:solidFill>
              <a:effectLst/>
              <a:latin typeface="+mn-lt"/>
              <a:ea typeface="+mn-ea"/>
              <a:cs typeface="+mn-cs"/>
            </a:rPr>
            <a:t>選挙も</a:t>
          </a:r>
          <a:r>
            <a:rPr kumimoji="1" lang="ja-JP" altLang="en-US" sz="1100">
              <a:solidFill>
                <a:schemeClr val="dk1"/>
              </a:solidFill>
              <a:effectLst/>
              <a:latin typeface="+mn-lt"/>
              <a:ea typeface="+mn-ea"/>
              <a:cs typeface="+mn-cs"/>
            </a:rPr>
            <a:t>実施された</a:t>
          </a:r>
          <a:r>
            <a:rPr kumimoji="1" lang="ja-JP" altLang="ja-JP" sz="1100">
              <a:solidFill>
                <a:schemeClr val="dk1"/>
              </a:solidFill>
              <a:effectLst/>
              <a:latin typeface="+mn-lt"/>
              <a:ea typeface="+mn-ea"/>
              <a:cs typeface="+mn-cs"/>
            </a:rPr>
            <a:t>ため今後多少増減する見込みである。総務費は全国平均、県平均、類似団体平均</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上回っている。前年に比べ</a:t>
          </a:r>
          <a:r>
            <a:rPr kumimoji="1" lang="en-US" altLang="ja-JP" sz="1100">
              <a:solidFill>
                <a:schemeClr val="dk1"/>
              </a:solidFill>
              <a:effectLst/>
              <a:latin typeface="+mn-lt"/>
              <a:ea typeface="+mn-ea"/>
              <a:cs typeface="+mn-cs"/>
            </a:rPr>
            <a:t>30,118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している。民生費は全国平均、県平均、類似団体平均を下回っており、福祉事業に係る経費が</a:t>
          </a:r>
          <a:r>
            <a:rPr kumimoji="1" lang="ja-JP" altLang="en-US" sz="1100">
              <a:solidFill>
                <a:schemeClr val="dk1"/>
              </a:solidFill>
              <a:effectLst/>
              <a:latin typeface="+mn-lt"/>
              <a:ea typeface="+mn-ea"/>
              <a:cs typeface="+mn-cs"/>
            </a:rPr>
            <a:t>相対的に</a:t>
          </a:r>
          <a:r>
            <a:rPr kumimoji="1" lang="ja-JP" altLang="ja-JP" sz="1100">
              <a:solidFill>
                <a:schemeClr val="dk1"/>
              </a:solidFill>
              <a:effectLst/>
              <a:latin typeface="+mn-lt"/>
              <a:ea typeface="+mn-ea"/>
              <a:cs typeface="+mn-cs"/>
            </a:rPr>
            <a:t>少ないことが分かる。高齢者が増加しているが、子育て世代が減少していることが大きな要因である。衛生費は全国平均、県平均を上回っているが、類似団体平均を下回っている。原因として新型コロナウイルス関連の予防接種などの事業が増加したことによる。労働費は町の施策である雇用拡大奨励補助金の影響により増減が見られ、今後は人口減に伴い減少していく見込みである。農林水産業費は前年に比べ</a:t>
          </a:r>
          <a:r>
            <a:rPr kumimoji="1" lang="en-US" altLang="ja-JP" sz="1100">
              <a:solidFill>
                <a:schemeClr val="dk1"/>
              </a:solidFill>
              <a:effectLst/>
              <a:latin typeface="+mn-lt"/>
              <a:ea typeface="+mn-ea"/>
              <a:cs typeface="+mn-cs"/>
            </a:rPr>
            <a:t>15,682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している。林道の整備なども完了していくため今後は減少していく見込みである。商工費は湯遊ランドはなわ改修工事などにより</a:t>
          </a:r>
          <a:r>
            <a:rPr kumimoji="1" lang="ja-JP" altLang="en-US" sz="1100">
              <a:solidFill>
                <a:schemeClr val="dk1"/>
              </a:solidFill>
              <a:effectLst/>
              <a:latin typeface="+mn-lt"/>
              <a:ea typeface="+mn-ea"/>
              <a:cs typeface="+mn-cs"/>
            </a:rPr>
            <a:t>増減し</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16,449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している。土木費は道路維持事業、道路新設改良により</a:t>
          </a:r>
          <a:r>
            <a:rPr kumimoji="1" lang="ja-JP" altLang="en-US" sz="1100">
              <a:solidFill>
                <a:schemeClr val="dk1"/>
              </a:solidFill>
              <a:effectLst/>
              <a:latin typeface="+mn-lt"/>
              <a:ea typeface="+mn-ea"/>
              <a:cs typeface="+mn-cs"/>
            </a:rPr>
            <a:t>増減があり、</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5,450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北野松岡線の全線開通に向け増加していくことが見込まれる。消防費は屯所の改築、ポンプ車の更新等で平準化して事業を実施しているため、今後も大きく変動することはないと見込まれる。教育費は増加傾向にあり、令和５年度より入学祝金事業を実施</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ため、今後も増加する見込みである。類似団体平均を参考にするとともに、行財政改革を進めながら歳出削減に努める必要がある。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財政調整基金は、標準財政規模の</a:t>
          </a:r>
          <a:r>
            <a:rPr kumimoji="1" lang="en-US" altLang="ja-JP" sz="1050">
              <a:solidFill>
                <a:schemeClr val="dk1"/>
              </a:solidFill>
              <a:effectLst/>
              <a:latin typeface="+mn-lt"/>
              <a:ea typeface="+mn-ea"/>
              <a:cs typeface="+mn-cs"/>
            </a:rPr>
            <a:t>26.68</a:t>
          </a:r>
          <a:r>
            <a:rPr kumimoji="1" lang="ja-JP" altLang="ja-JP" sz="1050">
              <a:solidFill>
                <a:schemeClr val="dk1"/>
              </a:solidFill>
              <a:effectLst/>
              <a:latin typeface="+mn-lt"/>
              <a:ea typeface="+mn-ea"/>
              <a:cs typeface="+mn-cs"/>
            </a:rPr>
            <a:t>％を積み立てており、適正とされている</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程度以上の残高を有している。不測の事態に対応できる備えが整っている一方、近年、取り崩しの金額が大きくなっていることから、残高の推移に注意するとともに、基金に依存しない財政運営に努める必要がある。実質収支額は</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％から</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％台で推移していたが、令和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以降</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前後で推移する</a:t>
          </a:r>
          <a:r>
            <a:rPr kumimoji="1" lang="ja-JP" altLang="ja-JP" sz="1050">
              <a:solidFill>
                <a:schemeClr val="dk1"/>
              </a:solidFill>
              <a:effectLst/>
              <a:latin typeface="+mn-lt"/>
              <a:ea typeface="+mn-ea"/>
              <a:cs typeface="+mn-cs"/>
            </a:rPr>
            <a:t>結果となった。実質単年度収支は、繰越事業の減少や基金の取り崩しの減少などにより令和３年度よりプラスに転じてい</a:t>
          </a:r>
          <a:r>
            <a:rPr kumimoji="1" lang="ja-JP" altLang="en-US" sz="1050">
              <a:solidFill>
                <a:schemeClr val="dk1"/>
              </a:solidFill>
              <a:effectLst/>
              <a:latin typeface="+mn-lt"/>
              <a:ea typeface="+mn-ea"/>
              <a:cs typeface="+mn-cs"/>
            </a:rPr>
            <a:t>たが、令和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年度は再びマイナスとなった。</a:t>
          </a:r>
          <a:endParaRPr kumimoji="1" lang="en-US" altLang="ja-JP" sz="105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特別会計で赤字額は出ていないものの、一般会計からの繰出金や補助金で賄っている割合が大きいため、各特別会計等での収入の確保や歳出削減に努める必要がある。また、令和５年度より農業集落排水処理事業、公共下水道事業が法適化</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法適化後も料金の引き上げに数年要するため、しばらくは補助金や繰出金は同規模で推移していく。料金引き上げ後は上水道事業、下水道事業の補助金負担は減少していく見込みだが、事業費全てを料金収入で見込むことはできないため、補助金支出は今後も継続する見込み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7377461</v>
      </c>
      <c r="BO4" s="371"/>
      <c r="BP4" s="371"/>
      <c r="BQ4" s="371"/>
      <c r="BR4" s="371"/>
      <c r="BS4" s="371"/>
      <c r="BT4" s="371"/>
      <c r="BU4" s="372"/>
      <c r="BV4" s="370">
        <v>7546861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5.0999999999999996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7163406</v>
      </c>
      <c r="BO5" s="408"/>
      <c r="BP5" s="408"/>
      <c r="BQ5" s="408"/>
      <c r="BR5" s="408"/>
      <c r="BS5" s="408"/>
      <c r="BT5" s="408"/>
      <c r="BU5" s="409"/>
      <c r="BV5" s="407">
        <v>7317562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89.6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214055</v>
      </c>
      <c r="BO6" s="408"/>
      <c r="BP6" s="408"/>
      <c r="BQ6" s="408"/>
      <c r="BR6" s="408"/>
      <c r="BS6" s="408"/>
      <c r="BT6" s="408"/>
      <c r="BU6" s="409"/>
      <c r="BV6" s="407">
        <v>229299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93.7</v>
      </c>
      <c r="CU6" s="445"/>
      <c r="CV6" s="445"/>
      <c r="CW6" s="445"/>
      <c r="CX6" s="445"/>
      <c r="CY6" s="445"/>
      <c r="CZ6" s="445"/>
      <c r="DA6" s="446"/>
      <c r="DB6" s="444">
        <v>89.6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19166</v>
      </c>
      <c r="BO7" s="408"/>
      <c r="BP7" s="408"/>
      <c r="BQ7" s="408"/>
      <c r="BR7" s="408"/>
      <c r="BS7" s="408"/>
      <c r="BT7" s="408"/>
      <c r="BU7" s="409"/>
      <c r="BV7" s="407">
        <v>31271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3932412</v>
      </c>
      <c r="CU7" s="408"/>
      <c r="CV7" s="408"/>
      <c r="CW7" s="408"/>
      <c r="CX7" s="408"/>
      <c r="CY7" s="408"/>
      <c r="CZ7" s="408"/>
      <c r="DA7" s="409"/>
      <c r="DB7" s="407">
        <v>3918497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194889</v>
      </c>
      <c r="BO8" s="408"/>
      <c r="BP8" s="408"/>
      <c r="BQ8" s="408"/>
      <c r="BR8" s="408"/>
      <c r="BS8" s="408"/>
      <c r="BT8" s="408"/>
      <c r="BU8" s="409"/>
      <c r="BV8" s="407">
        <v>198028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8302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-3139</v>
      </c>
      <c r="BO9" s="408"/>
      <c r="BP9" s="408"/>
      <c r="BQ9" s="408"/>
      <c r="BR9" s="408"/>
      <c r="BS9" s="408"/>
      <c r="BT9" s="408"/>
      <c r="BU9" s="409"/>
      <c r="BV9" s="407">
        <v>60880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15.5</v>
      </c>
      <c r="CU9" s="405"/>
      <c r="CV9" s="405"/>
      <c r="CW9" s="405"/>
      <c r="CX9" s="405"/>
      <c r="CY9" s="405"/>
      <c r="CZ9" s="405"/>
      <c r="DA9" s="406"/>
      <c r="DB9" s="404">
        <v>15.5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9157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99131</v>
      </c>
      <c r="BO10" s="408"/>
      <c r="BP10" s="408"/>
      <c r="BQ10" s="408"/>
      <c r="BR10" s="408"/>
      <c r="BS10" s="408"/>
      <c r="BT10" s="408"/>
      <c r="BU10" s="409"/>
      <c r="BV10" s="407">
        <v>68691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7979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193100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7859</v>
      </c>
      <c r="S13" s="492"/>
      <c r="T13" s="492"/>
      <c r="U13" s="492"/>
      <c r="V13" s="493"/>
      <c r="W13" s="423" t="s">
        <v>131</v>
      </c>
      <c r="X13" s="424"/>
      <c r="Y13" s="424"/>
      <c r="Z13" s="424"/>
      <c r="AA13" s="424"/>
      <c r="AB13" s="414"/>
      <c r="AC13" s="458">
        <v>683</v>
      </c>
      <c r="AD13" s="459"/>
      <c r="AE13" s="459"/>
      <c r="AF13" s="459"/>
      <c r="AG13" s="501"/>
      <c r="AH13" s="458">
        <v>837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-97108</v>
      </c>
      <c r="BO13" s="408"/>
      <c r="BP13" s="408"/>
      <c r="BQ13" s="408"/>
      <c r="BR13" s="408"/>
      <c r="BS13" s="408"/>
      <c r="BT13" s="408"/>
      <c r="BU13" s="409"/>
      <c r="BV13" s="407">
        <v>129571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10.9</v>
      </c>
      <c r="CU13" s="405"/>
      <c r="CV13" s="405"/>
      <c r="CW13" s="405"/>
      <c r="CX13" s="405"/>
      <c r="CY13" s="405"/>
      <c r="CZ13" s="405"/>
      <c r="DA13" s="406"/>
      <c r="DB13" s="404">
        <v>10.199999999999999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8195</v>
      </c>
      <c r="S14" s="492"/>
      <c r="T14" s="492"/>
      <c r="U14" s="492"/>
      <c r="V14" s="493"/>
      <c r="W14" s="397"/>
      <c r="X14" s="398"/>
      <c r="Y14" s="398"/>
      <c r="Z14" s="398"/>
      <c r="AA14" s="398"/>
      <c r="AB14" s="387"/>
      <c r="AC14" s="494">
        <v>16.2</v>
      </c>
      <c r="AD14" s="495"/>
      <c r="AE14" s="495"/>
      <c r="AF14" s="495"/>
      <c r="AG14" s="496"/>
      <c r="AH14" s="494">
        <v>17.7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32.1</v>
      </c>
      <c r="CU14" s="506"/>
      <c r="CV14" s="506"/>
      <c r="CW14" s="506"/>
      <c r="CX14" s="506"/>
      <c r="CY14" s="506"/>
      <c r="CZ14" s="506"/>
      <c r="DA14" s="507"/>
      <c r="DB14" s="505">
        <v>12.3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8080</v>
      </c>
      <c r="S15" s="492"/>
      <c r="T15" s="492"/>
      <c r="U15" s="492"/>
      <c r="V15" s="493"/>
      <c r="W15" s="423" t="s">
        <v>137</v>
      </c>
      <c r="X15" s="424"/>
      <c r="Y15" s="424"/>
      <c r="Z15" s="424"/>
      <c r="AA15" s="424"/>
      <c r="AB15" s="414"/>
      <c r="AC15" s="458">
        <v>1577</v>
      </c>
      <c r="AD15" s="459"/>
      <c r="AE15" s="459"/>
      <c r="AF15" s="459"/>
      <c r="AG15" s="501"/>
      <c r="AH15" s="458">
        <v>1705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1052150</v>
      </c>
      <c r="BO15" s="371"/>
      <c r="BP15" s="371"/>
      <c r="BQ15" s="371"/>
      <c r="BR15" s="371"/>
      <c r="BS15" s="371"/>
      <c r="BT15" s="371"/>
      <c r="BU15" s="372"/>
      <c r="BV15" s="370">
        <v>991875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37.4</v>
      </c>
      <c r="AD16" s="495"/>
      <c r="AE16" s="495"/>
      <c r="AF16" s="495"/>
      <c r="AG16" s="496"/>
      <c r="AH16" s="494">
        <v>36.1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3660252</v>
      </c>
      <c r="BO16" s="408"/>
      <c r="BP16" s="408"/>
      <c r="BQ16" s="408"/>
      <c r="BR16" s="408"/>
      <c r="BS16" s="408"/>
      <c r="BT16" s="408"/>
      <c r="BU16" s="409"/>
      <c r="BV16" s="407">
        <v>3640147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1956</v>
      </c>
      <c r="AD17" s="459"/>
      <c r="AE17" s="459"/>
      <c r="AF17" s="459"/>
      <c r="AG17" s="501"/>
      <c r="AH17" s="458">
        <v>2175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1306523</v>
      </c>
      <c r="BO17" s="408"/>
      <c r="BP17" s="408"/>
      <c r="BQ17" s="408"/>
      <c r="BR17" s="408"/>
      <c r="BS17" s="408"/>
      <c r="BT17" s="408"/>
      <c r="BU17" s="409"/>
      <c r="BV17" s="407">
        <v>1230247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211.41</v>
      </c>
      <c r="M18" s="534"/>
      <c r="N18" s="534"/>
      <c r="O18" s="534"/>
      <c r="P18" s="534"/>
      <c r="Q18" s="534"/>
      <c r="R18" s="535"/>
      <c r="S18" s="535"/>
      <c r="T18" s="535"/>
      <c r="U18" s="535"/>
      <c r="V18" s="536"/>
      <c r="W18" s="425"/>
      <c r="X18" s="426"/>
      <c r="Y18" s="426"/>
      <c r="Z18" s="426"/>
      <c r="AA18" s="426"/>
      <c r="AB18" s="417"/>
      <c r="AC18" s="537">
        <v>46.4</v>
      </c>
      <c r="AD18" s="538"/>
      <c r="AE18" s="538"/>
      <c r="AF18" s="538"/>
      <c r="AG18" s="539"/>
      <c r="AH18" s="537">
        <v>46.1</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3664225</v>
      </c>
      <c r="BO18" s="408"/>
      <c r="BP18" s="408"/>
      <c r="BQ18" s="408"/>
      <c r="BR18" s="408"/>
      <c r="BS18" s="408"/>
      <c r="BT18" s="408"/>
      <c r="BU18" s="409"/>
      <c r="BV18" s="407">
        <v>3542507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39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4844110</v>
      </c>
      <c r="BO19" s="408"/>
      <c r="BP19" s="408"/>
      <c r="BQ19" s="408"/>
      <c r="BR19" s="408"/>
      <c r="BS19" s="408"/>
      <c r="BT19" s="408"/>
      <c r="BU19" s="409"/>
      <c r="BV19" s="407">
        <v>4702898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2935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7653961</v>
      </c>
      <c r="BO22" s="371"/>
      <c r="BP22" s="371"/>
      <c r="BQ22" s="371"/>
      <c r="BR22" s="371"/>
      <c r="BS22" s="371"/>
      <c r="BT22" s="371"/>
      <c r="BU22" s="372"/>
      <c r="BV22" s="370">
        <v>7347656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4038721</v>
      </c>
      <c r="BO23" s="408"/>
      <c r="BP23" s="408"/>
      <c r="BQ23" s="408"/>
      <c r="BR23" s="408"/>
      <c r="BS23" s="408"/>
      <c r="BT23" s="408"/>
      <c r="BU23" s="409"/>
      <c r="BV23" s="407">
        <v>4389851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7800</v>
      </c>
      <c r="R24" s="459"/>
      <c r="S24" s="459"/>
      <c r="T24" s="459"/>
      <c r="U24" s="459"/>
      <c r="V24" s="501"/>
      <c r="W24" s="553"/>
      <c r="X24" s="554"/>
      <c r="Y24" s="555"/>
      <c r="Z24" s="457" t="s">
        <v>162</v>
      </c>
      <c r="AA24" s="437"/>
      <c r="AB24" s="437"/>
      <c r="AC24" s="437"/>
      <c r="AD24" s="437"/>
      <c r="AE24" s="437"/>
      <c r="AF24" s="437"/>
      <c r="AG24" s="438"/>
      <c r="AH24" s="458">
        <v>85</v>
      </c>
      <c r="AI24" s="459"/>
      <c r="AJ24" s="459"/>
      <c r="AK24" s="459"/>
      <c r="AL24" s="501"/>
      <c r="AM24" s="458">
        <v>267750</v>
      </c>
      <c r="AN24" s="459"/>
      <c r="AO24" s="459"/>
      <c r="AP24" s="459"/>
      <c r="AQ24" s="459"/>
      <c r="AR24" s="501"/>
      <c r="AS24" s="458">
        <v>3150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6006210</v>
      </c>
      <c r="BO24" s="408"/>
      <c r="BP24" s="408"/>
      <c r="BQ24" s="408"/>
      <c r="BR24" s="408"/>
      <c r="BS24" s="408"/>
      <c r="BT24" s="408"/>
      <c r="BU24" s="409"/>
      <c r="BV24" s="407">
        <v>5495960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6240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45221</v>
      </c>
      <c r="BO25" s="371"/>
      <c r="BP25" s="371"/>
      <c r="BQ25" s="371"/>
      <c r="BR25" s="371"/>
      <c r="BS25" s="371"/>
      <c r="BT25" s="371"/>
      <c r="BU25" s="372"/>
      <c r="BV25" s="370">
        <v>58341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5890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2820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23967</v>
      </c>
      <c r="AN27" s="459"/>
      <c r="AO27" s="459"/>
      <c r="AP27" s="459"/>
      <c r="AQ27" s="459"/>
      <c r="AR27" s="501"/>
      <c r="AS27" s="458">
        <v>2663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102148</v>
      </c>
      <c r="BO27" s="530"/>
      <c r="BP27" s="530"/>
      <c r="BQ27" s="530"/>
      <c r="BR27" s="530"/>
      <c r="BS27" s="530"/>
      <c r="BT27" s="530"/>
      <c r="BU27" s="531"/>
      <c r="BV27" s="529">
        <v>102147</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2160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1049179</v>
      </c>
      <c r="BO28" s="371"/>
      <c r="BP28" s="371"/>
      <c r="BQ28" s="371"/>
      <c r="BR28" s="371"/>
      <c r="BS28" s="371"/>
      <c r="BT28" s="371"/>
      <c r="BU28" s="372"/>
      <c r="BV28" s="370">
        <v>1143148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11</v>
      </c>
      <c r="M29" s="459"/>
      <c r="N29" s="459"/>
      <c r="O29" s="459"/>
      <c r="P29" s="501"/>
      <c r="Q29" s="458">
        <v>1980</v>
      </c>
      <c r="R29" s="459"/>
      <c r="S29" s="459"/>
      <c r="T29" s="459"/>
      <c r="U29" s="459"/>
      <c r="V29" s="501"/>
      <c r="W29" s="556"/>
      <c r="X29" s="557"/>
      <c r="Y29" s="558"/>
      <c r="Z29" s="457" t="s">
        <v>177</v>
      </c>
      <c r="AA29" s="437"/>
      <c r="AB29" s="437"/>
      <c r="AC29" s="437"/>
      <c r="AD29" s="437"/>
      <c r="AE29" s="437"/>
      <c r="AF29" s="437"/>
      <c r="AG29" s="438"/>
      <c r="AH29" s="458">
        <v>94</v>
      </c>
      <c r="AI29" s="459"/>
      <c r="AJ29" s="459"/>
      <c r="AK29" s="459"/>
      <c r="AL29" s="501"/>
      <c r="AM29" s="458">
        <v>291717</v>
      </c>
      <c r="AN29" s="459"/>
      <c r="AO29" s="459"/>
      <c r="AP29" s="459"/>
      <c r="AQ29" s="459"/>
      <c r="AR29" s="501"/>
      <c r="AS29" s="458">
        <v>3103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627735</v>
      </c>
      <c r="BO29" s="408"/>
      <c r="BP29" s="408"/>
      <c r="BQ29" s="408"/>
      <c r="BR29" s="408"/>
      <c r="BS29" s="408"/>
      <c r="BT29" s="408"/>
      <c r="BU29" s="409"/>
      <c r="BV29" s="407">
        <v>478824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1298114</v>
      </c>
      <c r="BO30" s="530"/>
      <c r="BP30" s="530"/>
      <c r="BQ30" s="530"/>
      <c r="BR30" s="530"/>
      <c r="BS30" s="530"/>
      <c r="BT30" s="530"/>
      <c r="BU30" s="531"/>
      <c r="BV30" s="529">
        <v>1562446</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上水道事業</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東白衛生組合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白河地方土地開発公社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白河地方広域市町村圏整備組合　一般会計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塙町振興公社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福島県市町村総合事務組合　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福島県市町村総合事務組合　消防補償等特別会計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福島県市町村総合事務組合　消防賞じゅつ金特別会計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福島県市町村総合事務組合　非常勤職員公務災害補償特別会計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福島県市町村総合事務組合　自治会館管理特別会計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福島県後期高齢者医療広域連合　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福島県後期高齢者医療広域連合　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KGOT86wXC8aoKOlispkOnE1uU3ypTWtSY5zWKZgK4epH/T0pfbbJ0JJol5+WrHsI/E6cFCKiHi/lyoX68+zA==" saltValue="TqCNfTUyP4Dk6yC02WZo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7.84</v>
      </c>
      <c r="G34" s="33">
        <v>7.83</v>
      </c>
      <c r="H34" s="33">
        <v>8.07</v>
      </c>
      <c r="I34" s="33">
        <v>6.98</v>
      </c>
      <c r="J34" s="34">
        <v>7.7</v>
      </c>
      <c r="K34" s="22"/>
      <c r="L34" s="22"/>
      <c r="M34" s="22"/>
      <c r="N34" s="22"/>
      <c r="O34" s="22"/>
      <c r="P34" s="22"/>
    </row>
    <row r="35" spans="1:16" ht="39" customHeight="1" x14ac:dyDescent="0.15">
      <c r="A35" s="22"/>
      <c r="B35" s="35"/>
      <c r="C35" s="1145" t="s">
        <v>534</v>
      </c>
      <c r="D35" s="1146"/>
      <c r="E35" s="1147"/>
      <c r="F35" s="36">
        <v>4.16</v>
      </c>
      <c r="G35" s="37">
        <v>3.59</v>
      </c>
      <c r="H35" s="37">
        <v>3.44</v>
      </c>
      <c r="I35" s="37">
        <v>5.05</v>
      </c>
      <c r="J35" s="38">
        <v>4.95</v>
      </c>
      <c r="K35" s="22"/>
      <c r="L35" s="22"/>
      <c r="M35" s="22"/>
      <c r="N35" s="22"/>
      <c r="O35" s="22"/>
      <c r="P35" s="22"/>
    </row>
    <row r="36" spans="1:16" ht="39" customHeight="1" x14ac:dyDescent="0.15">
      <c r="A36" s="22"/>
      <c r="B36" s="35"/>
      <c r="C36" s="1145" t="s">
        <v>535</v>
      </c>
      <c r="D36" s="1146"/>
      <c r="E36" s="1147"/>
      <c r="F36" s="36">
        <v>1.29</v>
      </c>
      <c r="G36" s="37">
        <v>0.63</v>
      </c>
      <c r="H36" s="37">
        <v>1.07</v>
      </c>
      <c r="I36" s="37">
        <v>1.99</v>
      </c>
      <c r="J36" s="38">
        <v>2.5499999999999998</v>
      </c>
      <c r="K36" s="22"/>
      <c r="L36" s="22"/>
      <c r="M36" s="22"/>
      <c r="N36" s="22"/>
      <c r="O36" s="22"/>
      <c r="P36" s="22"/>
    </row>
    <row r="37" spans="1:16" ht="39" customHeight="1" x14ac:dyDescent="0.15">
      <c r="A37" s="22"/>
      <c r="B37" s="35"/>
      <c r="C37" s="1145" t="s">
        <v>536</v>
      </c>
      <c r="D37" s="1146"/>
      <c r="E37" s="1147"/>
      <c r="F37" s="36" t="s">
        <v>487</v>
      </c>
      <c r="G37" s="37" t="s">
        <v>487</v>
      </c>
      <c r="H37" s="37" t="s">
        <v>487</v>
      </c>
      <c r="I37" s="37" t="s">
        <v>487</v>
      </c>
      <c r="J37" s="38">
        <v>1.05</v>
      </c>
      <c r="K37" s="22"/>
      <c r="L37" s="22"/>
      <c r="M37" s="22"/>
      <c r="N37" s="22"/>
      <c r="O37" s="22"/>
      <c r="P37" s="22"/>
    </row>
    <row r="38" spans="1:16" ht="39" customHeight="1" x14ac:dyDescent="0.15">
      <c r="A38" s="22"/>
      <c r="B38" s="35"/>
      <c r="C38" s="1145" t="s">
        <v>537</v>
      </c>
      <c r="D38" s="1146"/>
      <c r="E38" s="1147"/>
      <c r="F38" s="36">
        <v>0.01</v>
      </c>
      <c r="G38" s="37">
        <v>0.94</v>
      </c>
      <c r="H38" s="37">
        <v>0.76</v>
      </c>
      <c r="I38" s="37">
        <v>0.94</v>
      </c>
      <c r="J38" s="38">
        <v>0.27</v>
      </c>
      <c r="K38" s="22"/>
      <c r="L38" s="22"/>
      <c r="M38" s="22"/>
      <c r="N38" s="22"/>
      <c r="O38" s="22"/>
      <c r="P38" s="22"/>
    </row>
    <row r="39" spans="1:16" ht="39" customHeight="1" x14ac:dyDescent="0.15">
      <c r="A39" s="22"/>
      <c r="B39" s="35"/>
      <c r="C39" s="1145" t="s">
        <v>538</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0.04</v>
      </c>
      <c r="G43" s="42">
        <v>0</v>
      </c>
      <c r="H43" s="42">
        <v>0.01</v>
      </c>
      <c r="I43" s="42">
        <v>1.1599999999999999</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NwFSesI8VGql5l8N/44iI0AHpZe1TaG3BhNNkYWrM+kkGFDALVAQoPDR97+IWosjOyx3kxZ2vXBWfBongoYQQ==" saltValue="n3Tbjxwq2gihUhyHbBN8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7" zoomScaleSheetLayoutView="55" workbookViewId="0">
      <selection activeCell="A2" sqref="A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636</v>
      </c>
      <c r="L45" s="60">
        <v>690</v>
      </c>
      <c r="M45" s="60">
        <v>682</v>
      </c>
      <c r="N45" s="60">
        <v>732</v>
      </c>
      <c r="O45" s="61">
        <v>755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228</v>
      </c>
      <c r="L48" s="64">
        <v>223</v>
      </c>
      <c r="M48" s="64">
        <v>215</v>
      </c>
      <c r="N48" s="64">
        <v>220</v>
      </c>
      <c r="O48" s="65">
        <v>216</v>
      </c>
      <c r="P48" s="48"/>
      <c r="Q48" s="48"/>
      <c r="R48" s="48"/>
      <c r="S48" s="48"/>
      <c r="T48" s="48"/>
      <c r="U48" s="48"/>
    </row>
    <row r="49" spans="1:21" ht="30.75" customHeight="1" x14ac:dyDescent="0.15">
      <c r="A49" s="48"/>
      <c r="B49" s="1155"/>
      <c r="C49" s="1156"/>
      <c r="D49" s="62"/>
      <c r="E49" s="1161" t="s">
        <v>14</v>
      </c>
      <c r="F49" s="1161"/>
      <c r="G49" s="1161"/>
      <c r="H49" s="1161"/>
      <c r="I49" s="1161"/>
      <c r="J49" s="1162"/>
      <c r="K49" s="63">
        <v>13</v>
      </c>
      <c r="L49" s="64">
        <v>28</v>
      </c>
      <c r="M49" s="64">
        <v>33</v>
      </c>
      <c r="N49" s="64">
        <v>42</v>
      </c>
      <c r="O49" s="65">
        <v>41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v>0</v>
      </c>
      <c r="M51" s="64" t="s">
        <v>487</v>
      </c>
      <c r="N51" s="64">
        <v>0</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625</v>
      </c>
      <c r="L52" s="64">
        <v>629</v>
      </c>
      <c r="M52" s="64">
        <v>615</v>
      </c>
      <c r="N52" s="64">
        <v>614</v>
      </c>
      <c r="O52" s="65">
        <v>616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252</v>
      </c>
      <c r="L53" s="69">
        <v>312</v>
      </c>
      <c r="M53" s="69">
        <v>315</v>
      </c>
      <c r="N53" s="69">
        <v>380</v>
      </c>
      <c r="O53" s="70">
        <v>396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22voe5+EVF3q+6C4PPu5cr5XOr0f3prEaqGGvn7QizWqe5HLdUREKGSPeYE+RL9IKwLBdIG9gcqSSbfTDlDtQ==" saltValue="2BF+iqkSMaIacgJlsOny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6392</v>
      </c>
      <c r="J41" s="356">
        <v>6380</v>
      </c>
      <c r="K41" s="356">
        <v>6885</v>
      </c>
      <c r="L41" s="356">
        <v>7348</v>
      </c>
      <c r="M41" s="357">
        <v>7654</v>
      </c>
    </row>
    <row r="42" spans="2:13" ht="27.75" customHeight="1" x14ac:dyDescent="0.15">
      <c r="B42" s="1186"/>
      <c r="C42" s="1187"/>
      <c r="D42" s="106"/>
      <c r="E42" s="1192" t="s">
        <v>32</v>
      </c>
      <c r="F42" s="1192"/>
      <c r="G42" s="1192"/>
      <c r="H42" s="1193"/>
      <c r="I42" s="358" t="s">
        <v>487</v>
      </c>
      <c r="J42" s="359" t="s">
        <v>487</v>
      </c>
      <c r="K42" s="359" t="s">
        <v>487</v>
      </c>
      <c r="L42" s="359" t="s">
        <v>487</v>
      </c>
      <c r="M42" s="360" t="s">
        <v>487</v>
      </c>
    </row>
    <row r="43" spans="2:13" ht="27.75" customHeight="1" x14ac:dyDescent="0.15">
      <c r="B43" s="1186"/>
      <c r="C43" s="1187"/>
      <c r="D43" s="106"/>
      <c r="E43" s="1192" t="s">
        <v>33</v>
      </c>
      <c r="F43" s="1192"/>
      <c r="G43" s="1192"/>
      <c r="H43" s="1193"/>
      <c r="I43" s="358">
        <v>2282</v>
      </c>
      <c r="J43" s="359">
        <v>1988</v>
      </c>
      <c r="K43" s="359">
        <v>1919</v>
      </c>
      <c r="L43" s="359">
        <v>1775</v>
      </c>
      <c r="M43" s="360">
        <v>1698</v>
      </c>
    </row>
    <row r="44" spans="2:13" ht="27.75" customHeight="1" x14ac:dyDescent="0.15">
      <c r="B44" s="1186"/>
      <c r="C44" s="1187"/>
      <c r="D44" s="106"/>
      <c r="E44" s="1192" t="s">
        <v>34</v>
      </c>
      <c r="F44" s="1192"/>
      <c r="G44" s="1192"/>
      <c r="H44" s="1193"/>
      <c r="I44" s="358">
        <v>457</v>
      </c>
      <c r="J44" s="359">
        <v>638</v>
      </c>
      <c r="K44" s="359">
        <v>611</v>
      </c>
      <c r="L44" s="359">
        <v>576</v>
      </c>
      <c r="M44" s="360">
        <v>541</v>
      </c>
    </row>
    <row r="45" spans="2:13" ht="27.75" customHeight="1" x14ac:dyDescent="0.15">
      <c r="B45" s="1186"/>
      <c r="C45" s="1187"/>
      <c r="D45" s="106"/>
      <c r="E45" s="1192" t="s">
        <v>35</v>
      </c>
      <c r="F45" s="1192"/>
      <c r="G45" s="1192"/>
      <c r="H45" s="1193"/>
      <c r="I45" s="358">
        <v>883</v>
      </c>
      <c r="J45" s="359">
        <v>825</v>
      </c>
      <c r="K45" s="359">
        <v>802</v>
      </c>
      <c r="L45" s="359">
        <v>809</v>
      </c>
      <c r="M45" s="360">
        <v>842</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3169</v>
      </c>
      <c r="J50" s="359">
        <v>3108</v>
      </c>
      <c r="K50" s="359">
        <v>3523</v>
      </c>
      <c r="L50" s="359">
        <v>3517</v>
      </c>
      <c r="M50" s="360">
        <v>3347</v>
      </c>
    </row>
    <row r="51" spans="2:13" ht="27.75" customHeight="1" x14ac:dyDescent="0.15">
      <c r="B51" s="1186"/>
      <c r="C51" s="1187"/>
      <c r="D51" s="106"/>
      <c r="E51" s="1192" t="s">
        <v>42</v>
      </c>
      <c r="F51" s="1192"/>
      <c r="G51" s="1192"/>
      <c r="H51" s="1193"/>
      <c r="I51" s="358">
        <v>43</v>
      </c>
      <c r="J51" s="359">
        <v>35</v>
      </c>
      <c r="K51" s="359">
        <v>27</v>
      </c>
      <c r="L51" s="359">
        <v>23</v>
      </c>
      <c r="M51" s="360">
        <v>35</v>
      </c>
    </row>
    <row r="52" spans="2:13" ht="27.75" customHeight="1" x14ac:dyDescent="0.15">
      <c r="B52" s="1188"/>
      <c r="C52" s="1189"/>
      <c r="D52" s="106"/>
      <c r="E52" s="1192" t="s">
        <v>43</v>
      </c>
      <c r="F52" s="1192"/>
      <c r="G52" s="1192"/>
      <c r="H52" s="1193"/>
      <c r="I52" s="358">
        <v>5703</v>
      </c>
      <c r="J52" s="359">
        <v>5996</v>
      </c>
      <c r="K52" s="359">
        <v>6252</v>
      </c>
      <c r="L52" s="359">
        <v>6557</v>
      </c>
      <c r="M52" s="360">
        <v>6285</v>
      </c>
    </row>
    <row r="53" spans="2:13" ht="27.75" customHeight="1" thickBot="1" x14ac:dyDescent="0.2">
      <c r="B53" s="1199" t="s">
        <v>19</v>
      </c>
      <c r="C53" s="1200"/>
      <c r="D53" s="110"/>
      <c r="E53" s="1201" t="s">
        <v>44</v>
      </c>
      <c r="F53" s="1201"/>
      <c r="G53" s="1201"/>
      <c r="H53" s="1202"/>
      <c r="I53" s="361">
        <v>1099</v>
      </c>
      <c r="J53" s="362">
        <v>691</v>
      </c>
      <c r="K53" s="362">
        <v>416</v>
      </c>
      <c r="L53" s="362">
        <v>409</v>
      </c>
      <c r="M53" s="363">
        <v>1068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r0pPLAR8BDnWsRHG3b1tGf+1dMSSs/x57PLx59EKxYb4FYpBjRVoGo9sR4qhjRrFFCNx0Rd4d1HqQLJ3D//EA==" saltValue="c7YIyCWti6V7MNl9uG/S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1074</v>
      </c>
      <c r="G55" s="122">
        <v>1143</v>
      </c>
      <c r="H55" s="123">
        <v>1049</v>
      </c>
    </row>
    <row r="56" spans="2:8" ht="52.5" customHeight="1" x14ac:dyDescent="0.15">
      <c r="B56" s="124"/>
      <c r="C56" s="1213" t="s">
        <v>47</v>
      </c>
      <c r="D56" s="1213"/>
      <c r="E56" s="1214"/>
      <c r="F56" s="125">
        <v>371</v>
      </c>
      <c r="G56" s="125">
        <v>479</v>
      </c>
      <c r="H56" s="126">
        <v>628</v>
      </c>
    </row>
    <row r="57" spans="2:8" ht="53.25" customHeight="1" x14ac:dyDescent="0.15">
      <c r="B57" s="124"/>
      <c r="C57" s="1215" t="s">
        <v>48</v>
      </c>
      <c r="D57" s="1215"/>
      <c r="E57" s="1216"/>
      <c r="F57" s="127">
        <v>1806</v>
      </c>
      <c r="G57" s="127">
        <v>1562</v>
      </c>
      <c r="H57" s="128">
        <v>1298</v>
      </c>
    </row>
    <row r="58" spans="2:8" ht="45.75" customHeight="1" x14ac:dyDescent="0.15">
      <c r="B58" s="129"/>
      <c r="C58" s="1203" t="s">
        <v>557</v>
      </c>
      <c r="D58" s="1204"/>
      <c r="E58" s="1205"/>
      <c r="F58" s="130">
        <v>1372</v>
      </c>
      <c r="G58" s="130">
        <v>1141</v>
      </c>
      <c r="H58" s="131">
        <v>861</v>
      </c>
    </row>
    <row r="59" spans="2:8" ht="45.75" customHeight="1" x14ac:dyDescent="0.15">
      <c r="B59" s="129"/>
      <c r="C59" s="1203" t="s">
        <v>558</v>
      </c>
      <c r="D59" s="1204"/>
      <c r="E59" s="1205"/>
      <c r="F59" s="130">
        <v>152</v>
      </c>
      <c r="G59" s="130">
        <v>145</v>
      </c>
      <c r="H59" s="131">
        <v>143</v>
      </c>
    </row>
    <row r="60" spans="2:8" ht="45.75" customHeight="1" x14ac:dyDescent="0.15">
      <c r="B60" s="129"/>
      <c r="C60" s="1203" t="s">
        <v>559</v>
      </c>
      <c r="D60" s="1204"/>
      <c r="E60" s="1205"/>
      <c r="F60" s="130">
        <v>127</v>
      </c>
      <c r="G60" s="130">
        <v>127</v>
      </c>
      <c r="H60" s="131">
        <v>111</v>
      </c>
    </row>
    <row r="61" spans="2:8" ht="45.75" customHeight="1" x14ac:dyDescent="0.15">
      <c r="B61" s="129"/>
      <c r="C61" s="1203" t="s">
        <v>560</v>
      </c>
      <c r="D61" s="1204"/>
      <c r="E61" s="1205"/>
      <c r="F61" s="130">
        <v>85</v>
      </c>
      <c r="G61" s="130">
        <v>91</v>
      </c>
      <c r="H61" s="131">
        <v>95</v>
      </c>
    </row>
    <row r="62" spans="2:8" ht="45.75" customHeight="1" thickBot="1" x14ac:dyDescent="0.2">
      <c r="B62" s="132"/>
      <c r="C62" s="1206" t="s">
        <v>561</v>
      </c>
      <c r="D62" s="1207"/>
      <c r="E62" s="1208"/>
      <c r="F62" s="133">
        <v>53</v>
      </c>
      <c r="G62" s="133">
        <v>42</v>
      </c>
      <c r="H62" s="134">
        <v>62</v>
      </c>
    </row>
    <row r="63" spans="2:8" ht="52.5" customHeight="1" thickBot="1" x14ac:dyDescent="0.2">
      <c r="B63" s="135"/>
      <c r="C63" s="1209" t="s">
        <v>49</v>
      </c>
      <c r="D63" s="1209"/>
      <c r="E63" s="1210"/>
      <c r="F63" s="136">
        <v>3251</v>
      </c>
      <c r="G63" s="136">
        <v>3184</v>
      </c>
      <c r="H63" s="137">
        <v>2975</v>
      </c>
    </row>
    <row r="64" spans="2:8" x14ac:dyDescent="0.15"/>
  </sheetData>
  <sheetProtection algorithmName="SHA-512" hashValue="GNfGkeMxVS+LaIJUC2Wy1kBHinOFe1QtBjNxDaZf+ybPNtpPxVIDtAAKNeriZ9zl4ws5wf6twUIBGkOwRvtWMQ==" saltValue="ce0Xr+Vtm2iAKGCNURkC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149038</v>
      </c>
      <c r="E3" s="156"/>
      <c r="F3" s="157">
        <v>126262</v>
      </c>
      <c r="G3" s="158"/>
      <c r="H3" s="159"/>
    </row>
    <row r="4" spans="1:8" x14ac:dyDescent="0.15">
      <c r="A4" s="160"/>
      <c r="B4" s="161"/>
      <c r="C4" s="162"/>
      <c r="D4" s="163">
        <v>112857</v>
      </c>
      <c r="E4" s="164"/>
      <c r="F4" s="165">
        <v>56769</v>
      </c>
      <c r="G4" s="166"/>
      <c r="H4" s="167"/>
    </row>
    <row r="5" spans="1:8" x14ac:dyDescent="0.15">
      <c r="A5" s="148" t="s">
        <v>519</v>
      </c>
      <c r="B5" s="153"/>
      <c r="C5" s="154"/>
      <c r="D5" s="155">
        <v>107773</v>
      </c>
      <c r="E5" s="156"/>
      <c r="F5" s="157">
        <v>126525</v>
      </c>
      <c r="G5" s="158"/>
      <c r="H5" s="159"/>
    </row>
    <row r="6" spans="1:8" x14ac:dyDescent="0.15">
      <c r="A6" s="160"/>
      <c r="B6" s="161"/>
      <c r="C6" s="162"/>
      <c r="D6" s="163">
        <v>78614</v>
      </c>
      <c r="E6" s="164"/>
      <c r="F6" s="165">
        <v>67052</v>
      </c>
      <c r="G6" s="166"/>
      <c r="H6" s="167"/>
    </row>
    <row r="7" spans="1:8" x14ac:dyDescent="0.15">
      <c r="A7" s="148" t="s">
        <v>520</v>
      </c>
      <c r="B7" s="153"/>
      <c r="C7" s="154"/>
      <c r="D7" s="155">
        <v>190811</v>
      </c>
      <c r="E7" s="156"/>
      <c r="F7" s="157">
        <v>122054</v>
      </c>
      <c r="G7" s="158"/>
      <c r="H7" s="159"/>
    </row>
    <row r="8" spans="1:8" x14ac:dyDescent="0.15">
      <c r="A8" s="160"/>
      <c r="B8" s="161"/>
      <c r="C8" s="162"/>
      <c r="D8" s="163">
        <v>152482</v>
      </c>
      <c r="E8" s="164"/>
      <c r="F8" s="165">
        <v>68298</v>
      </c>
      <c r="G8" s="166"/>
      <c r="H8" s="167"/>
    </row>
    <row r="9" spans="1:8" x14ac:dyDescent="0.15">
      <c r="A9" s="148" t="s">
        <v>521</v>
      </c>
      <c r="B9" s="153"/>
      <c r="C9" s="154"/>
      <c r="D9" s="155">
        <v>187899</v>
      </c>
      <c r="E9" s="156"/>
      <c r="F9" s="157">
        <v>111644</v>
      </c>
      <c r="G9" s="158"/>
      <c r="H9" s="159"/>
    </row>
    <row r="10" spans="1:8" x14ac:dyDescent="0.15">
      <c r="A10" s="160"/>
      <c r="B10" s="161"/>
      <c r="C10" s="162"/>
      <c r="D10" s="163">
        <v>149493</v>
      </c>
      <c r="E10" s="164"/>
      <c r="F10" s="165">
        <v>66606</v>
      </c>
      <c r="G10" s="166"/>
      <c r="H10" s="167"/>
    </row>
    <row r="11" spans="1:8" x14ac:dyDescent="0.15">
      <c r="A11" s="148" t="s">
        <v>522</v>
      </c>
      <c r="B11" s="153"/>
      <c r="C11" s="154"/>
      <c r="D11" s="155">
        <v>200877</v>
      </c>
      <c r="E11" s="156"/>
      <c r="F11" s="157">
        <v>127917</v>
      </c>
      <c r="G11" s="158"/>
      <c r="H11" s="159"/>
    </row>
    <row r="12" spans="1:8" x14ac:dyDescent="0.15">
      <c r="A12" s="160"/>
      <c r="B12" s="161"/>
      <c r="C12" s="168"/>
      <c r="D12" s="163">
        <v>143709</v>
      </c>
      <c r="E12" s="164"/>
      <c r="F12" s="165">
        <v>69746</v>
      </c>
      <c r="G12" s="166"/>
      <c r="H12" s="167"/>
    </row>
    <row r="13" spans="1:8" x14ac:dyDescent="0.15">
      <c r="A13" s="148"/>
      <c r="B13" s="153"/>
      <c r="C13" s="169"/>
      <c r="D13" s="170">
        <v>167280</v>
      </c>
      <c r="E13" s="171"/>
      <c r="F13" s="172">
        <v>122880</v>
      </c>
      <c r="G13" s="173"/>
      <c r="H13" s="159"/>
    </row>
    <row r="14" spans="1:8" x14ac:dyDescent="0.15">
      <c r="A14" s="160"/>
      <c r="B14" s="161"/>
      <c r="C14" s="162"/>
      <c r="D14" s="163">
        <v>127431</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4.17</v>
      </c>
      <c r="C19" s="174">
        <f>ROUND(VALUE(SUBSTITUTE(実質収支比率等に係る経年分析!G$48,"▲","-")),2)</f>
        <v>3.59</v>
      </c>
      <c r="D19" s="174">
        <f>ROUND(VALUE(SUBSTITUTE(実質収支比率等に係る経年分析!H$48,"▲","-")),2)</f>
        <v>3.45</v>
      </c>
      <c r="E19" s="174">
        <f>ROUND(VALUE(SUBSTITUTE(実質収支比率等に係る経年分析!I$48,"▲","-")),2)</f>
        <v>5.05</v>
      </c>
      <c r="F19" s="174">
        <f>ROUND(VALUE(SUBSTITUTE(実質収支比率等に係る経年分析!J$48,"▲","-")),2)</f>
        <v>4.96</v>
      </c>
    </row>
    <row r="20" spans="1:11" x14ac:dyDescent="0.15">
      <c r="A20" s="174" t="s">
        <v>53</v>
      </c>
      <c r="B20" s="174">
        <f>ROUND(VALUE(SUBSTITUTE(実質収支比率等に係る経年分析!F$47,"▲","-")),2)</f>
        <v>35.299999999999997</v>
      </c>
      <c r="C20" s="174">
        <f>ROUND(VALUE(SUBSTITUTE(実質収支比率等に係る経年分析!G$47,"▲","-")),2)</f>
        <v>26.54</v>
      </c>
      <c r="D20" s="174">
        <f>ROUND(VALUE(SUBSTITUTE(実質収支比率等に係る経年分析!H$47,"▲","-")),2)</f>
        <v>27</v>
      </c>
      <c r="E20" s="174">
        <f>ROUND(VALUE(SUBSTITUTE(実質収支比率等に係る経年分析!I$47,"▲","-")),2)</f>
        <v>29.17</v>
      </c>
      <c r="F20" s="174">
        <f>ROUND(VALUE(SUBSTITUTE(実質収支比率等に係る経年分析!J$47,"▲","-")),2)</f>
        <v>26.68</v>
      </c>
    </row>
    <row r="21" spans="1:11" x14ac:dyDescent="0.15">
      <c r="A21" s="174" t="s">
        <v>54</v>
      </c>
      <c r="B21" s="174">
        <f>IF(ISNUMBER(VALUE(SUBSTITUTE(実質収支比率等に係る経年分析!F$49,"▲","-"))),ROUND(VALUE(SUBSTITUTE(実質収支比率等に係る経年分析!F$49,"▲","-")),2),NA())</f>
        <v>-5.27</v>
      </c>
      <c r="C21" s="174">
        <f>IF(ISNUMBER(VALUE(SUBSTITUTE(実質収支比率等に係る経年分析!G$49,"▲","-"))),ROUND(VALUE(SUBSTITUTE(実質収支比率等に係る経年分析!G$49,"▲","-")),2),NA())</f>
        <v>-6.24</v>
      </c>
      <c r="D21" s="174">
        <f>IF(ISNUMBER(VALUE(SUBSTITUTE(実質収支比率等に係る経年分析!H$49,"▲","-"))),ROUND(VALUE(SUBSTITUTE(実質収支比率等に係る経年分析!H$49,"▲","-")),2),NA())</f>
        <v>1.74</v>
      </c>
      <c r="E21" s="174">
        <f>IF(ISNUMBER(VALUE(SUBSTITUTE(実質収支比率等に係る経年分析!I$49,"▲","-"))),ROUND(VALUE(SUBSTITUTE(実質収支比率等に係る経年分析!I$49,"▲","-")),2),NA())</f>
        <v>3.31</v>
      </c>
      <c r="F21" s="174">
        <f>IF(ISNUMBER(VALUE(SUBSTITUTE(実質収支比率等に係る経年分析!J$49,"▲","-"))),ROUND(VALUE(SUBSTITUTE(実質収支比率等に係る経年分析!J$49,"▲","-")),2),NA())</f>
        <v>-2.4700000000000002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1.1599999999999999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15">
      <c r="A33" s="175" t="str">
        <f>IF(連結実質赤字比率に係る赤字・黒字の構成分析!C$37="",NA(),連結実質赤字比率に係る赤字・黒字の構成分析!C$37)</f>
        <v>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2.5499999999999998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4.95</v>
      </c>
    </row>
    <row r="36" spans="1:16" x14ac:dyDescent="0.15">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625</v>
      </c>
      <c r="E42" s="176"/>
      <c r="F42" s="176"/>
      <c r="G42" s="176">
        <f>'実質公債費比率（分子）の構造'!L$52</f>
        <v>629</v>
      </c>
      <c r="H42" s="176"/>
      <c r="I42" s="176"/>
      <c r="J42" s="176">
        <f>'実質公債費比率（分子）の構造'!M$52</f>
        <v>615</v>
      </c>
      <c r="K42" s="176"/>
      <c r="L42" s="176"/>
      <c r="M42" s="176">
        <f>'実質公債費比率（分子）の構造'!N$52</f>
        <v>614</v>
      </c>
      <c r="N42" s="176"/>
      <c r="O42" s="176"/>
      <c r="P42" s="176">
        <f>'実質公債費比率（分子）の構造'!O$52</f>
        <v>616</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13</v>
      </c>
      <c r="C45" s="176"/>
      <c r="D45" s="176"/>
      <c r="E45" s="176">
        <f>'実質公債費比率（分子）の構造'!L$49</f>
        <v>28</v>
      </c>
      <c r="F45" s="176"/>
      <c r="G45" s="176"/>
      <c r="H45" s="176">
        <f>'実質公債費比率（分子）の構造'!M$49</f>
        <v>33</v>
      </c>
      <c r="I45" s="176"/>
      <c r="J45" s="176"/>
      <c r="K45" s="176">
        <f>'実質公債費比率（分子）の構造'!N$49</f>
        <v>42</v>
      </c>
      <c r="L45" s="176"/>
      <c r="M45" s="176"/>
      <c r="N45" s="176">
        <f>'実質公債費比率（分子）の構造'!O$49</f>
        <v>41</v>
      </c>
      <c r="O45" s="176"/>
      <c r="P45" s="176"/>
    </row>
    <row r="46" spans="1:16" x14ac:dyDescent="0.15">
      <c r="A46" s="176" t="s">
        <v>64</v>
      </c>
      <c r="B46" s="176">
        <f>'実質公債費比率（分子）の構造'!K$48</f>
        <v>228</v>
      </c>
      <c r="C46" s="176"/>
      <c r="D46" s="176"/>
      <c r="E46" s="176">
        <f>'実質公債費比率（分子）の構造'!L$48</f>
        <v>223</v>
      </c>
      <c r="F46" s="176"/>
      <c r="G46" s="176"/>
      <c r="H46" s="176">
        <f>'実質公債費比率（分子）の構造'!M$48</f>
        <v>215</v>
      </c>
      <c r="I46" s="176"/>
      <c r="J46" s="176"/>
      <c r="K46" s="176">
        <f>'実質公債費比率（分子）の構造'!N$48</f>
        <v>220</v>
      </c>
      <c r="L46" s="176"/>
      <c r="M46" s="176"/>
      <c r="N46" s="176">
        <f>'実質公債費比率（分子）の構造'!O$48</f>
        <v>216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636</v>
      </c>
      <c r="C49" s="176"/>
      <c r="D49" s="176"/>
      <c r="E49" s="176">
        <f>'実質公債費比率（分子）の構造'!L$45</f>
        <v>690</v>
      </c>
      <c r="F49" s="176"/>
      <c r="G49" s="176"/>
      <c r="H49" s="176">
        <f>'実質公債費比率（分子）の構造'!M$45</f>
        <v>682</v>
      </c>
      <c r="I49" s="176"/>
      <c r="J49" s="176"/>
      <c r="K49" s="176">
        <f>'実質公債費比率（分子）の構造'!N$45</f>
        <v>732</v>
      </c>
      <c r="L49" s="176"/>
      <c r="M49" s="176"/>
      <c r="N49" s="176">
        <f>'実質公債費比率（分子）の構造'!O$45</f>
        <v>755</v>
      </c>
      <c r="O49" s="176"/>
      <c r="P49" s="176"/>
    </row>
    <row r="50" spans="1:16" x14ac:dyDescent="0.15">
      <c r="A50" s="176" t="s">
        <v>67</v>
      </c>
      <c r="B50" s="176" t="e">
        <f>NA()</f>
        <v>#N/A</v>
      </c>
      <c r="C50" s="176">
        <f>IF(ISNUMBER('実質公債費比率（分子）の構造'!K$53),'実質公債費比率（分子）の構造'!K$53,NA())</f>
        <v>252</v>
      </c>
      <c r="D50" s="176" t="e">
        <f>NA()</f>
        <v>#N/A</v>
      </c>
      <c r="E50" s="176" t="e">
        <f>NA()</f>
        <v>#N/A</v>
      </c>
      <c r="F50" s="176">
        <f>IF(ISNUMBER('実質公債費比率（分子）の構造'!L$53),'実質公債費比率（分子）の構造'!L$53,NA())</f>
        <v>312</v>
      </c>
      <c r="G50" s="176" t="e">
        <f>NA()</f>
        <v>#N/A</v>
      </c>
      <c r="H50" s="176" t="e">
        <f>NA()</f>
        <v>#N/A</v>
      </c>
      <c r="I50" s="176">
        <f>IF(ISNUMBER('実質公債費比率（分子）の構造'!M$53),'実質公債費比率（分子）の構造'!M$53,NA())</f>
        <v>315</v>
      </c>
      <c r="J50" s="176" t="e">
        <f>NA()</f>
        <v>#N/A</v>
      </c>
      <c r="K50" s="176" t="e">
        <f>NA()</f>
        <v>#N/A</v>
      </c>
      <c r="L50" s="176">
        <f>IF(ISNUMBER('実質公債費比率（分子）の構造'!N$53),'実質公債費比率（分子）の構造'!N$53,NA())</f>
        <v>380</v>
      </c>
      <c r="M50" s="176" t="e">
        <f>NA()</f>
        <v>#N/A</v>
      </c>
      <c r="N50" s="176" t="e">
        <f>NA()</f>
        <v>#N/A</v>
      </c>
      <c r="O50" s="176">
        <f>IF(ISNUMBER('実質公債費比率（分子）の構造'!O$53),'実質公債費比率（分子）の構造'!O$53,NA())</f>
        <v>396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5703</v>
      </c>
      <c r="E56" s="175"/>
      <c r="F56" s="175"/>
      <c r="G56" s="175">
        <f>'将来負担比率（分子）の構造'!J$52</f>
        <v>5996</v>
      </c>
      <c r="H56" s="175"/>
      <c r="I56" s="175"/>
      <c r="J56" s="175">
        <f>'将来負担比率（分子）の構造'!K$52</f>
        <v>6252</v>
      </c>
      <c r="K56" s="175"/>
      <c r="L56" s="175"/>
      <c r="M56" s="175">
        <f>'将来負担比率（分子）の構造'!L$52</f>
        <v>6557</v>
      </c>
      <c r="N56" s="175"/>
      <c r="O56" s="175"/>
      <c r="P56" s="175">
        <f>'将来負担比率（分子）の構造'!M$52</f>
        <v>6285</v>
      </c>
    </row>
    <row r="57" spans="1:16" x14ac:dyDescent="0.15">
      <c r="A57" s="175" t="s">
        <v>42</v>
      </c>
      <c r="B57" s="175"/>
      <c r="C57" s="175"/>
      <c r="D57" s="175">
        <f>'将来負担比率（分子）の構造'!I$51</f>
        <v>43</v>
      </c>
      <c r="E57" s="175"/>
      <c r="F57" s="175"/>
      <c r="G57" s="175">
        <f>'将来負担比率（分子）の構造'!J$51</f>
        <v>35</v>
      </c>
      <c r="H57" s="175"/>
      <c r="I57" s="175"/>
      <c r="J57" s="175">
        <f>'将来負担比率（分子）の構造'!K$51</f>
        <v>27</v>
      </c>
      <c r="K57" s="175"/>
      <c r="L57" s="175"/>
      <c r="M57" s="175">
        <f>'将来負担比率（分子）の構造'!L$51</f>
        <v>23</v>
      </c>
      <c r="N57" s="175"/>
      <c r="O57" s="175"/>
      <c r="P57" s="175">
        <f>'将来負担比率（分子）の構造'!M$51</f>
        <v>35</v>
      </c>
    </row>
    <row r="58" spans="1:16" x14ac:dyDescent="0.15">
      <c r="A58" s="175" t="s">
        <v>41</v>
      </c>
      <c r="B58" s="175"/>
      <c r="C58" s="175"/>
      <c r="D58" s="175">
        <f>'将来負担比率（分子）の構造'!I$50</f>
        <v>3169</v>
      </c>
      <c r="E58" s="175"/>
      <c r="F58" s="175"/>
      <c r="G58" s="175">
        <f>'将来負担比率（分子）の構造'!J$50</f>
        <v>3108</v>
      </c>
      <c r="H58" s="175"/>
      <c r="I58" s="175"/>
      <c r="J58" s="175">
        <f>'将来負担比率（分子）の構造'!K$50</f>
        <v>3523</v>
      </c>
      <c r="K58" s="175"/>
      <c r="L58" s="175"/>
      <c r="M58" s="175">
        <f>'将来負担比率（分子）の構造'!L$50</f>
        <v>3517</v>
      </c>
      <c r="N58" s="175"/>
      <c r="O58" s="175"/>
      <c r="P58" s="175">
        <f>'将来負担比率（分子）の構造'!M$50</f>
        <v>3347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883</v>
      </c>
      <c r="C62" s="175"/>
      <c r="D62" s="175"/>
      <c r="E62" s="175">
        <f>'将来負担比率（分子）の構造'!J$45</f>
        <v>825</v>
      </c>
      <c r="F62" s="175"/>
      <c r="G62" s="175"/>
      <c r="H62" s="175">
        <f>'将来負担比率（分子）の構造'!K$45</f>
        <v>802</v>
      </c>
      <c r="I62" s="175"/>
      <c r="J62" s="175"/>
      <c r="K62" s="175">
        <f>'将来負担比率（分子）の構造'!L$45</f>
        <v>809</v>
      </c>
      <c r="L62" s="175"/>
      <c r="M62" s="175"/>
      <c r="N62" s="175">
        <f>'将来負担比率（分子）の構造'!M$45</f>
        <v>842</v>
      </c>
      <c r="O62" s="175"/>
      <c r="P62" s="175"/>
    </row>
    <row r="63" spans="1:16" x14ac:dyDescent="0.15">
      <c r="A63" s="175" t="s">
        <v>34</v>
      </c>
      <c r="B63" s="175">
        <f>'将来負担比率（分子）の構造'!I$44</f>
        <v>457</v>
      </c>
      <c r="C63" s="175"/>
      <c r="D63" s="175"/>
      <c r="E63" s="175">
        <f>'将来負担比率（分子）の構造'!J$44</f>
        <v>638</v>
      </c>
      <c r="F63" s="175"/>
      <c r="G63" s="175"/>
      <c r="H63" s="175">
        <f>'将来負担比率（分子）の構造'!K$44</f>
        <v>611</v>
      </c>
      <c r="I63" s="175"/>
      <c r="J63" s="175"/>
      <c r="K63" s="175">
        <f>'将来負担比率（分子）の構造'!L$44</f>
        <v>576</v>
      </c>
      <c r="L63" s="175"/>
      <c r="M63" s="175"/>
      <c r="N63" s="175">
        <f>'将来負担比率（分子）の構造'!M$44</f>
        <v>541</v>
      </c>
      <c r="O63" s="175"/>
      <c r="P63" s="175"/>
    </row>
    <row r="64" spans="1:16" x14ac:dyDescent="0.15">
      <c r="A64" s="175" t="s">
        <v>33</v>
      </c>
      <c r="B64" s="175">
        <f>'将来負担比率（分子）の構造'!I$43</f>
        <v>2282</v>
      </c>
      <c r="C64" s="175"/>
      <c r="D64" s="175"/>
      <c r="E64" s="175">
        <f>'将来負担比率（分子）の構造'!J$43</f>
        <v>1988</v>
      </c>
      <c r="F64" s="175"/>
      <c r="G64" s="175"/>
      <c r="H64" s="175">
        <f>'将来負担比率（分子）の構造'!K$43</f>
        <v>1919</v>
      </c>
      <c r="I64" s="175"/>
      <c r="J64" s="175"/>
      <c r="K64" s="175">
        <f>'将来負担比率（分子）の構造'!L$43</f>
        <v>1775</v>
      </c>
      <c r="L64" s="175"/>
      <c r="M64" s="175"/>
      <c r="N64" s="175">
        <f>'将来負担比率（分子）の構造'!M$43</f>
        <v>1698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6392</v>
      </c>
      <c r="C66" s="175"/>
      <c r="D66" s="175"/>
      <c r="E66" s="175">
        <f>'将来負担比率（分子）の構造'!J$41</f>
        <v>6380</v>
      </c>
      <c r="F66" s="175"/>
      <c r="G66" s="175"/>
      <c r="H66" s="175">
        <f>'将来負担比率（分子）の構造'!K$41</f>
        <v>6885</v>
      </c>
      <c r="I66" s="175"/>
      <c r="J66" s="175"/>
      <c r="K66" s="175">
        <f>'将来負担比率（分子）の構造'!L$41</f>
        <v>7348</v>
      </c>
      <c r="L66" s="175"/>
      <c r="M66" s="175"/>
      <c r="N66" s="175">
        <f>'将来負担比率（分子）の構造'!M$41</f>
        <v>7654</v>
      </c>
      <c r="O66" s="175"/>
      <c r="P66" s="175"/>
    </row>
    <row r="67" spans="1:16" x14ac:dyDescent="0.15">
      <c r="A67" s="175" t="s">
        <v>71</v>
      </c>
      <c r="B67" s="175" t="e">
        <f>NA()</f>
        <v>#N/A</v>
      </c>
      <c r="C67" s="175">
        <f>IF(ISNUMBER('将来負担比率（分子）の構造'!I$53), IF('将来負担比率（分子）の構造'!I$53 &lt; 0, 0, '将来負担比率（分子）の構造'!I$53), NA())</f>
        <v>1099</v>
      </c>
      <c r="D67" s="175" t="e">
        <f>NA()</f>
        <v>#N/A</v>
      </c>
      <c r="E67" s="175" t="e">
        <f>NA()</f>
        <v>#N/A</v>
      </c>
      <c r="F67" s="175">
        <f>IF(ISNUMBER('将来負担比率（分子）の構造'!J$53), IF('将来負担比率（分子）の構造'!J$53 &lt; 0, 0, '将来負担比率（分子）の構造'!J$53), NA())</f>
        <v>691</v>
      </c>
      <c r="G67" s="175" t="e">
        <f>NA()</f>
        <v>#N/A</v>
      </c>
      <c r="H67" s="175" t="e">
        <f>NA()</f>
        <v>#N/A</v>
      </c>
      <c r="I67" s="175">
        <f>IF(ISNUMBER('将来負担比率（分子）の構造'!K$53), IF('将来負担比率（分子）の構造'!K$53 &lt; 0, 0, '将来負担比率（分子）の構造'!K$53), NA())</f>
        <v>416</v>
      </c>
      <c r="J67" s="175" t="e">
        <f>NA()</f>
        <v>#N/A</v>
      </c>
      <c r="K67" s="175" t="e">
        <f>NA()</f>
        <v>#N/A</v>
      </c>
      <c r="L67" s="175">
        <f>IF(ISNUMBER('将来負担比率（分子）の構造'!L$53), IF('将来負担比率（分子）の構造'!L$53 &lt; 0, 0, '将来負担比率（分子）の構造'!L$53), NA())</f>
        <v>409</v>
      </c>
      <c r="M67" s="175" t="e">
        <f>NA()</f>
        <v>#N/A</v>
      </c>
      <c r="N67" s="175" t="e">
        <f>NA()</f>
        <v>#N/A</v>
      </c>
      <c r="O67" s="175">
        <f>IF(ISNUMBER('将来負担比率（分子）の構造'!M$53), IF('将来負担比率（分子）の構造'!M$53 &lt; 0, 0, '将来負担比率（分子）の構造'!M$53), NA())</f>
        <v>1068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1074</v>
      </c>
      <c r="C72" s="179">
        <f>基金残高に係る経年分析!G55</f>
        <v>1143</v>
      </c>
      <c r="D72" s="179">
        <f>基金残高に係る経年分析!H55</f>
        <v>1049</v>
      </c>
    </row>
    <row r="73" spans="1:16" x14ac:dyDescent="0.15">
      <c r="A73" s="178" t="s">
        <v>74</v>
      </c>
      <c r="B73" s="179">
        <f>基金残高に係る経年分析!F56</f>
        <v>371</v>
      </c>
      <c r="C73" s="179">
        <f>基金残高に係る経年分析!G56</f>
        <v>479</v>
      </c>
      <c r="D73" s="179">
        <f>基金残高に係る経年分析!H56</f>
        <v>628</v>
      </c>
    </row>
    <row r="74" spans="1:16" x14ac:dyDescent="0.15">
      <c r="A74" s="178" t="s">
        <v>75</v>
      </c>
      <c r="B74" s="179">
        <f>基金残高に係る経年分析!F57</f>
        <v>1806</v>
      </c>
      <c r="C74" s="179">
        <f>基金残高に係る経年分析!G57</f>
        <v>1562</v>
      </c>
      <c r="D74" s="179">
        <f>基金残高に係る経年分析!H57</f>
        <v>1298</v>
      </c>
    </row>
  </sheetData>
  <sheetProtection algorithmName="SHA-512" hashValue="uFkdGpcxoYByfRlj9vI4W290Y64vyiiJE1WcxS5c1BmqgTPapXlGPMHa67pYBfTlEqEuhqYXJLquG2HF5MEWww==" saltValue="lPPS/1uxKZineST5N+mQ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945463</v>
      </c>
      <c r="S5" s="613"/>
      <c r="T5" s="613"/>
      <c r="U5" s="613"/>
      <c r="V5" s="613"/>
      <c r="W5" s="613"/>
      <c r="X5" s="613"/>
      <c r="Y5" s="614"/>
      <c r="Z5" s="615">
        <v>12.8</v>
      </c>
      <c r="AA5" s="615"/>
      <c r="AB5" s="615"/>
      <c r="AC5" s="615"/>
      <c r="AD5" s="616">
        <v>945463</v>
      </c>
      <c r="AE5" s="616"/>
      <c r="AF5" s="616"/>
      <c r="AG5" s="616"/>
      <c r="AH5" s="616"/>
      <c r="AI5" s="616"/>
      <c r="AJ5" s="616"/>
      <c r="AK5" s="616"/>
      <c r="AL5" s="617">
        <v>24.2</v>
      </c>
      <c r="AM5" s="618"/>
      <c r="AN5" s="618"/>
      <c r="AO5" s="619"/>
      <c r="AP5" s="609" t="s">
        <v>216</v>
      </c>
      <c r="AQ5" s="610"/>
      <c r="AR5" s="610"/>
      <c r="AS5" s="610"/>
      <c r="AT5" s="610"/>
      <c r="AU5" s="610"/>
      <c r="AV5" s="610"/>
      <c r="AW5" s="610"/>
      <c r="AX5" s="610"/>
      <c r="AY5" s="610"/>
      <c r="AZ5" s="610"/>
      <c r="BA5" s="610"/>
      <c r="BB5" s="610"/>
      <c r="BC5" s="610"/>
      <c r="BD5" s="610"/>
      <c r="BE5" s="610"/>
      <c r="BF5" s="611"/>
      <c r="BG5" s="623">
        <v>937556</v>
      </c>
      <c r="BH5" s="624"/>
      <c r="BI5" s="624"/>
      <c r="BJ5" s="624"/>
      <c r="BK5" s="624"/>
      <c r="BL5" s="624"/>
      <c r="BM5" s="624"/>
      <c r="BN5" s="625"/>
      <c r="BO5" s="626">
        <v>99.2</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95891</v>
      </c>
      <c r="S6" s="624"/>
      <c r="T6" s="624"/>
      <c r="U6" s="624"/>
      <c r="V6" s="624"/>
      <c r="W6" s="624"/>
      <c r="X6" s="624"/>
      <c r="Y6" s="625"/>
      <c r="Z6" s="626">
        <v>1.3</v>
      </c>
      <c r="AA6" s="626"/>
      <c r="AB6" s="626"/>
      <c r="AC6" s="626"/>
      <c r="AD6" s="627">
        <v>95891</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937556</v>
      </c>
      <c r="BH6" s="624"/>
      <c r="BI6" s="624"/>
      <c r="BJ6" s="624"/>
      <c r="BK6" s="624"/>
      <c r="BL6" s="624"/>
      <c r="BM6" s="624"/>
      <c r="BN6" s="625"/>
      <c r="BO6" s="626">
        <v>99.2</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69044</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69044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272</v>
      </c>
      <c r="S7" s="624"/>
      <c r="T7" s="624"/>
      <c r="U7" s="624"/>
      <c r="V7" s="624"/>
      <c r="W7" s="624"/>
      <c r="X7" s="624"/>
      <c r="Y7" s="625"/>
      <c r="Z7" s="626">
        <v>0</v>
      </c>
      <c r="AA7" s="626"/>
      <c r="AB7" s="626"/>
      <c r="AC7" s="626"/>
      <c r="AD7" s="627">
        <v>272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403747</v>
      </c>
      <c r="BH7" s="624"/>
      <c r="BI7" s="624"/>
      <c r="BJ7" s="624"/>
      <c r="BK7" s="624"/>
      <c r="BL7" s="624"/>
      <c r="BM7" s="624"/>
      <c r="BN7" s="625"/>
      <c r="BO7" s="626">
        <v>42.7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1852550</v>
      </c>
      <c r="CS7" s="624"/>
      <c r="CT7" s="624"/>
      <c r="CU7" s="624"/>
      <c r="CV7" s="624"/>
      <c r="CW7" s="624"/>
      <c r="CX7" s="624"/>
      <c r="CY7" s="625"/>
      <c r="CZ7" s="626">
        <v>25.9</v>
      </c>
      <c r="DA7" s="626"/>
      <c r="DB7" s="626"/>
      <c r="DC7" s="626"/>
      <c r="DD7" s="632">
        <v>836985</v>
      </c>
      <c r="DE7" s="624"/>
      <c r="DF7" s="624"/>
      <c r="DG7" s="624"/>
      <c r="DH7" s="624"/>
      <c r="DI7" s="624"/>
      <c r="DJ7" s="624"/>
      <c r="DK7" s="624"/>
      <c r="DL7" s="624"/>
      <c r="DM7" s="624"/>
      <c r="DN7" s="624"/>
      <c r="DO7" s="624"/>
      <c r="DP7" s="625"/>
      <c r="DQ7" s="632">
        <v>887596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3624</v>
      </c>
      <c r="S8" s="624"/>
      <c r="T8" s="624"/>
      <c r="U8" s="624"/>
      <c r="V8" s="624"/>
      <c r="W8" s="624"/>
      <c r="X8" s="624"/>
      <c r="Y8" s="625"/>
      <c r="Z8" s="626">
        <v>0</v>
      </c>
      <c r="AA8" s="626"/>
      <c r="AB8" s="626"/>
      <c r="AC8" s="626"/>
      <c r="AD8" s="627">
        <v>3624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13906</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1262892</v>
      </c>
      <c r="CS8" s="624"/>
      <c r="CT8" s="624"/>
      <c r="CU8" s="624"/>
      <c r="CV8" s="624"/>
      <c r="CW8" s="624"/>
      <c r="CX8" s="624"/>
      <c r="CY8" s="625"/>
      <c r="CZ8" s="626">
        <v>17.600000000000001</v>
      </c>
      <c r="DA8" s="626"/>
      <c r="DB8" s="626"/>
      <c r="DC8" s="626"/>
      <c r="DD8" s="632">
        <v>4089</v>
      </c>
      <c r="DE8" s="624"/>
      <c r="DF8" s="624"/>
      <c r="DG8" s="624"/>
      <c r="DH8" s="624"/>
      <c r="DI8" s="624"/>
      <c r="DJ8" s="624"/>
      <c r="DK8" s="624"/>
      <c r="DL8" s="624"/>
      <c r="DM8" s="624"/>
      <c r="DN8" s="624"/>
      <c r="DO8" s="624"/>
      <c r="DP8" s="625"/>
      <c r="DQ8" s="632">
        <v>845157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3916</v>
      </c>
      <c r="S9" s="624"/>
      <c r="T9" s="624"/>
      <c r="U9" s="624"/>
      <c r="V9" s="624"/>
      <c r="W9" s="624"/>
      <c r="X9" s="624"/>
      <c r="Y9" s="625"/>
      <c r="Z9" s="626">
        <v>0.1</v>
      </c>
      <c r="AA9" s="626"/>
      <c r="AB9" s="626"/>
      <c r="AC9" s="626"/>
      <c r="AD9" s="627">
        <v>3916</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339026</v>
      </c>
      <c r="BH9" s="624"/>
      <c r="BI9" s="624"/>
      <c r="BJ9" s="624"/>
      <c r="BK9" s="624"/>
      <c r="BL9" s="624"/>
      <c r="BM9" s="624"/>
      <c r="BN9" s="625"/>
      <c r="BO9" s="626">
        <v>35.9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475747</v>
      </c>
      <c r="CS9" s="624"/>
      <c r="CT9" s="624"/>
      <c r="CU9" s="624"/>
      <c r="CV9" s="624"/>
      <c r="CW9" s="624"/>
      <c r="CX9" s="624"/>
      <c r="CY9" s="625"/>
      <c r="CZ9" s="626">
        <v>6.6</v>
      </c>
      <c r="DA9" s="626"/>
      <c r="DB9" s="626"/>
      <c r="DC9" s="626"/>
      <c r="DD9" s="632">
        <v>6388</v>
      </c>
      <c r="DE9" s="624"/>
      <c r="DF9" s="624"/>
      <c r="DG9" s="624"/>
      <c r="DH9" s="624"/>
      <c r="DI9" s="624"/>
      <c r="DJ9" s="624"/>
      <c r="DK9" s="624"/>
      <c r="DL9" s="624"/>
      <c r="DM9" s="624"/>
      <c r="DN9" s="624"/>
      <c r="DO9" s="624"/>
      <c r="DP9" s="625"/>
      <c r="DQ9" s="632">
        <v>436768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16088</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3642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3642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216995</v>
      </c>
      <c r="S11" s="624"/>
      <c r="T11" s="624"/>
      <c r="U11" s="624"/>
      <c r="V11" s="624"/>
      <c r="W11" s="624"/>
      <c r="X11" s="624"/>
      <c r="Y11" s="625"/>
      <c r="Z11" s="628">
        <v>2.9</v>
      </c>
      <c r="AA11" s="629"/>
      <c r="AB11" s="629"/>
      <c r="AC11" s="635"/>
      <c r="AD11" s="632">
        <v>216995</v>
      </c>
      <c r="AE11" s="624"/>
      <c r="AF11" s="624"/>
      <c r="AG11" s="624"/>
      <c r="AH11" s="624"/>
      <c r="AI11" s="624"/>
      <c r="AJ11" s="624"/>
      <c r="AK11" s="625"/>
      <c r="AL11" s="628">
        <v>5.5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34727</v>
      </c>
      <c r="BH11" s="624"/>
      <c r="BI11" s="624"/>
      <c r="BJ11" s="624"/>
      <c r="BK11" s="624"/>
      <c r="BL11" s="624"/>
      <c r="BM11" s="624"/>
      <c r="BN11" s="625"/>
      <c r="BO11" s="626">
        <v>3.7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742806</v>
      </c>
      <c r="CS11" s="624"/>
      <c r="CT11" s="624"/>
      <c r="CU11" s="624"/>
      <c r="CV11" s="624"/>
      <c r="CW11" s="624"/>
      <c r="CX11" s="624"/>
      <c r="CY11" s="625"/>
      <c r="CZ11" s="626">
        <v>10.4</v>
      </c>
      <c r="DA11" s="626"/>
      <c r="DB11" s="626"/>
      <c r="DC11" s="626"/>
      <c r="DD11" s="632">
        <v>175821</v>
      </c>
      <c r="DE11" s="624"/>
      <c r="DF11" s="624"/>
      <c r="DG11" s="624"/>
      <c r="DH11" s="624"/>
      <c r="DI11" s="624"/>
      <c r="DJ11" s="624"/>
      <c r="DK11" s="624"/>
      <c r="DL11" s="624"/>
      <c r="DM11" s="624"/>
      <c r="DN11" s="624"/>
      <c r="DO11" s="624"/>
      <c r="DP11" s="625"/>
      <c r="DQ11" s="632">
        <v>342646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453002</v>
      </c>
      <c r="BH12" s="624"/>
      <c r="BI12" s="624"/>
      <c r="BJ12" s="624"/>
      <c r="BK12" s="624"/>
      <c r="BL12" s="624"/>
      <c r="BM12" s="624"/>
      <c r="BN12" s="625"/>
      <c r="BO12" s="626">
        <v>47.9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276798</v>
      </c>
      <c r="CS12" s="624"/>
      <c r="CT12" s="624"/>
      <c r="CU12" s="624"/>
      <c r="CV12" s="624"/>
      <c r="CW12" s="624"/>
      <c r="CX12" s="624"/>
      <c r="CY12" s="625"/>
      <c r="CZ12" s="626">
        <v>3.9</v>
      </c>
      <c r="DA12" s="626"/>
      <c r="DB12" s="626"/>
      <c r="DC12" s="626"/>
      <c r="DD12" s="632">
        <v>14132</v>
      </c>
      <c r="DE12" s="624"/>
      <c r="DF12" s="624"/>
      <c r="DG12" s="624"/>
      <c r="DH12" s="624"/>
      <c r="DI12" s="624"/>
      <c r="DJ12" s="624"/>
      <c r="DK12" s="624"/>
      <c r="DL12" s="624"/>
      <c r="DM12" s="624"/>
      <c r="DN12" s="624"/>
      <c r="DO12" s="624"/>
      <c r="DP12" s="625"/>
      <c r="DQ12" s="632">
        <v>232438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437519</v>
      </c>
      <c r="BH13" s="624"/>
      <c r="BI13" s="624"/>
      <c r="BJ13" s="624"/>
      <c r="BK13" s="624"/>
      <c r="BL13" s="624"/>
      <c r="BM13" s="624"/>
      <c r="BN13" s="625"/>
      <c r="BO13" s="626">
        <v>46.3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795395</v>
      </c>
      <c r="CS13" s="624"/>
      <c r="CT13" s="624"/>
      <c r="CU13" s="624"/>
      <c r="CV13" s="624"/>
      <c r="CW13" s="624"/>
      <c r="CX13" s="624"/>
      <c r="CY13" s="625"/>
      <c r="CZ13" s="626">
        <v>11.1</v>
      </c>
      <c r="DA13" s="626"/>
      <c r="DB13" s="626"/>
      <c r="DC13" s="626"/>
      <c r="DD13" s="632">
        <v>470207</v>
      </c>
      <c r="DE13" s="624"/>
      <c r="DF13" s="624"/>
      <c r="DG13" s="624"/>
      <c r="DH13" s="624"/>
      <c r="DI13" s="624"/>
      <c r="DJ13" s="624"/>
      <c r="DK13" s="624"/>
      <c r="DL13" s="624"/>
      <c r="DM13" s="624"/>
      <c r="DN13" s="624"/>
      <c r="DO13" s="624"/>
      <c r="DP13" s="625"/>
      <c r="DQ13" s="632">
        <v>285735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670</v>
      </c>
      <c r="S14" s="624"/>
      <c r="T14" s="624"/>
      <c r="U14" s="624"/>
      <c r="V14" s="624"/>
      <c r="W14" s="624"/>
      <c r="X14" s="624"/>
      <c r="Y14" s="625"/>
      <c r="Z14" s="626">
        <v>0</v>
      </c>
      <c r="AA14" s="626"/>
      <c r="AB14" s="626"/>
      <c r="AC14" s="626"/>
      <c r="AD14" s="627">
        <v>670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36907</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222900</v>
      </c>
      <c r="CS14" s="624"/>
      <c r="CT14" s="624"/>
      <c r="CU14" s="624"/>
      <c r="CV14" s="624"/>
      <c r="CW14" s="624"/>
      <c r="CX14" s="624"/>
      <c r="CY14" s="625"/>
      <c r="CZ14" s="626">
        <v>3.1</v>
      </c>
      <c r="DA14" s="626"/>
      <c r="DB14" s="626"/>
      <c r="DC14" s="626"/>
      <c r="DD14" s="632">
        <v>13275</v>
      </c>
      <c r="DE14" s="624"/>
      <c r="DF14" s="624"/>
      <c r="DG14" s="624"/>
      <c r="DH14" s="624"/>
      <c r="DI14" s="624"/>
      <c r="DJ14" s="624"/>
      <c r="DK14" s="624"/>
      <c r="DL14" s="624"/>
      <c r="DM14" s="624"/>
      <c r="DN14" s="624"/>
      <c r="DO14" s="624"/>
      <c r="DP14" s="625"/>
      <c r="DQ14" s="632">
        <v>206996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43881</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706572</v>
      </c>
      <c r="CS15" s="624"/>
      <c r="CT15" s="624"/>
      <c r="CU15" s="624"/>
      <c r="CV15" s="624"/>
      <c r="CW15" s="624"/>
      <c r="CX15" s="624"/>
      <c r="CY15" s="625"/>
      <c r="CZ15" s="626">
        <v>9.9</v>
      </c>
      <c r="DA15" s="626"/>
      <c r="DB15" s="626"/>
      <c r="DC15" s="626"/>
      <c r="DD15" s="632">
        <v>81898</v>
      </c>
      <c r="DE15" s="624"/>
      <c r="DF15" s="624"/>
      <c r="DG15" s="624"/>
      <c r="DH15" s="624"/>
      <c r="DI15" s="624"/>
      <c r="DJ15" s="624"/>
      <c r="DK15" s="624"/>
      <c r="DL15" s="624"/>
      <c r="DM15" s="624"/>
      <c r="DN15" s="624"/>
      <c r="DO15" s="624"/>
      <c r="DP15" s="625"/>
      <c r="DQ15" s="632">
        <v>568441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4923</v>
      </c>
      <c r="S16" s="624"/>
      <c r="T16" s="624"/>
      <c r="U16" s="624"/>
      <c r="V16" s="624"/>
      <c r="W16" s="624"/>
      <c r="X16" s="624"/>
      <c r="Y16" s="625"/>
      <c r="Z16" s="626">
        <v>0.1</v>
      </c>
      <c r="AA16" s="626"/>
      <c r="AB16" s="626"/>
      <c r="AC16" s="626"/>
      <c r="AD16" s="627">
        <v>4923</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19</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21948</v>
      </c>
      <c r="S17" s="624"/>
      <c r="T17" s="624"/>
      <c r="U17" s="624"/>
      <c r="V17" s="624"/>
      <c r="W17" s="624"/>
      <c r="X17" s="624"/>
      <c r="Y17" s="625"/>
      <c r="Z17" s="626">
        <v>0.3</v>
      </c>
      <c r="AA17" s="626"/>
      <c r="AB17" s="626"/>
      <c r="AC17" s="626"/>
      <c r="AD17" s="627">
        <v>21948</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755055</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751587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6307</v>
      </c>
      <c r="S18" s="624"/>
      <c r="T18" s="624"/>
      <c r="U18" s="624"/>
      <c r="V18" s="624"/>
      <c r="W18" s="624"/>
      <c r="X18" s="624"/>
      <c r="Y18" s="625"/>
      <c r="Z18" s="626">
        <v>0.1</v>
      </c>
      <c r="AA18" s="626"/>
      <c r="AB18" s="626"/>
      <c r="AC18" s="626"/>
      <c r="AD18" s="627">
        <v>6307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4535</v>
      </c>
      <c r="S19" s="624"/>
      <c r="T19" s="624"/>
      <c r="U19" s="624"/>
      <c r="V19" s="624"/>
      <c r="W19" s="624"/>
      <c r="X19" s="624"/>
      <c r="Y19" s="625"/>
      <c r="Z19" s="626">
        <v>0.1</v>
      </c>
      <c r="AA19" s="626"/>
      <c r="AB19" s="626"/>
      <c r="AC19" s="626"/>
      <c r="AD19" s="627">
        <v>4535</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7907</v>
      </c>
      <c r="BH19" s="624"/>
      <c r="BI19" s="624"/>
      <c r="BJ19" s="624"/>
      <c r="BK19" s="624"/>
      <c r="BL19" s="624"/>
      <c r="BM19" s="624"/>
      <c r="BN19" s="625"/>
      <c r="BO19" s="626">
        <v>0.8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1772</v>
      </c>
      <c r="S20" s="624"/>
      <c r="T20" s="624"/>
      <c r="U20" s="624"/>
      <c r="V20" s="624"/>
      <c r="W20" s="624"/>
      <c r="X20" s="624"/>
      <c r="Y20" s="625"/>
      <c r="Z20" s="626">
        <v>0</v>
      </c>
      <c r="AA20" s="626"/>
      <c r="AB20" s="626"/>
      <c r="AC20" s="626"/>
      <c r="AD20" s="627">
        <v>1772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7907</v>
      </c>
      <c r="BH20" s="624"/>
      <c r="BI20" s="624"/>
      <c r="BJ20" s="624"/>
      <c r="BK20" s="624"/>
      <c r="BL20" s="624"/>
      <c r="BM20" s="624"/>
      <c r="BN20" s="625"/>
      <c r="BO20" s="626">
        <v>0.8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7163406</v>
      </c>
      <c r="CS20" s="624"/>
      <c r="CT20" s="624"/>
      <c r="CU20" s="624"/>
      <c r="CV20" s="624"/>
      <c r="CW20" s="624"/>
      <c r="CX20" s="624"/>
      <c r="CY20" s="625"/>
      <c r="CZ20" s="626">
        <v>100</v>
      </c>
      <c r="DA20" s="626"/>
      <c r="DB20" s="626"/>
      <c r="DC20" s="626"/>
      <c r="DD20" s="632">
        <v>1602795</v>
      </c>
      <c r="DE20" s="624"/>
      <c r="DF20" s="624"/>
      <c r="DG20" s="624"/>
      <c r="DH20" s="624"/>
      <c r="DI20" s="624"/>
      <c r="DJ20" s="624"/>
      <c r="DK20" s="624"/>
      <c r="DL20" s="624"/>
      <c r="DM20" s="624"/>
      <c r="DN20" s="624"/>
      <c r="DO20" s="624"/>
      <c r="DP20" s="625"/>
      <c r="DQ20" s="632">
        <v>4630055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2915063</v>
      </c>
      <c r="S21" s="624"/>
      <c r="T21" s="624"/>
      <c r="U21" s="624"/>
      <c r="V21" s="624"/>
      <c r="W21" s="624"/>
      <c r="X21" s="624"/>
      <c r="Y21" s="625"/>
      <c r="Z21" s="626">
        <v>39.5</v>
      </c>
      <c r="AA21" s="626"/>
      <c r="AB21" s="626"/>
      <c r="AC21" s="626"/>
      <c r="AD21" s="627">
        <v>2608102</v>
      </c>
      <c r="AE21" s="627"/>
      <c r="AF21" s="627"/>
      <c r="AG21" s="627"/>
      <c r="AH21" s="627"/>
      <c r="AI21" s="627"/>
      <c r="AJ21" s="627"/>
      <c r="AK21" s="627"/>
      <c r="AL21" s="628">
        <v>66.7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7907</v>
      </c>
      <c r="BH21" s="624"/>
      <c r="BI21" s="624"/>
      <c r="BJ21" s="624"/>
      <c r="BK21" s="624"/>
      <c r="BL21" s="624"/>
      <c r="BM21" s="624"/>
      <c r="BN21" s="625"/>
      <c r="BO21" s="626">
        <v>0.8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2608102</v>
      </c>
      <c r="S22" s="624"/>
      <c r="T22" s="624"/>
      <c r="U22" s="624"/>
      <c r="V22" s="624"/>
      <c r="W22" s="624"/>
      <c r="X22" s="624"/>
      <c r="Y22" s="625"/>
      <c r="Z22" s="626">
        <v>35.4</v>
      </c>
      <c r="AA22" s="626"/>
      <c r="AB22" s="626"/>
      <c r="AC22" s="626"/>
      <c r="AD22" s="627">
        <v>2608102</v>
      </c>
      <c r="AE22" s="627"/>
      <c r="AF22" s="627"/>
      <c r="AG22" s="627"/>
      <c r="AH22" s="627"/>
      <c r="AI22" s="627"/>
      <c r="AJ22" s="627"/>
      <c r="AK22" s="627"/>
      <c r="AL22" s="628">
        <v>66.7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280439</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26522</v>
      </c>
      <c r="S24" s="624"/>
      <c r="T24" s="624"/>
      <c r="U24" s="624"/>
      <c r="V24" s="624"/>
      <c r="W24" s="624"/>
      <c r="X24" s="624"/>
      <c r="Y24" s="625"/>
      <c r="Z24" s="626">
        <v>0.4</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2358552</v>
      </c>
      <c r="CS24" s="613"/>
      <c r="CT24" s="613"/>
      <c r="CU24" s="613"/>
      <c r="CV24" s="613"/>
      <c r="CW24" s="613"/>
      <c r="CX24" s="613"/>
      <c r="CY24" s="614"/>
      <c r="CZ24" s="617">
        <v>32.9</v>
      </c>
      <c r="DA24" s="618"/>
      <c r="DB24" s="618"/>
      <c r="DC24" s="634"/>
      <c r="DD24" s="657">
        <v>1951490</v>
      </c>
      <c r="DE24" s="613"/>
      <c r="DF24" s="613"/>
      <c r="DG24" s="613"/>
      <c r="DH24" s="613"/>
      <c r="DI24" s="613"/>
      <c r="DJ24" s="613"/>
      <c r="DK24" s="614"/>
      <c r="DL24" s="657">
        <v>1812486</v>
      </c>
      <c r="DM24" s="613"/>
      <c r="DN24" s="613"/>
      <c r="DO24" s="613"/>
      <c r="DP24" s="613"/>
      <c r="DQ24" s="613"/>
      <c r="DR24" s="613"/>
      <c r="DS24" s="613"/>
      <c r="DT24" s="613"/>
      <c r="DU24" s="613"/>
      <c r="DV24" s="614"/>
      <c r="DW24" s="617">
        <v>46.3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4215072</v>
      </c>
      <c r="S25" s="624"/>
      <c r="T25" s="624"/>
      <c r="U25" s="624"/>
      <c r="V25" s="624"/>
      <c r="W25" s="624"/>
      <c r="X25" s="624"/>
      <c r="Y25" s="625"/>
      <c r="Z25" s="626">
        <v>57.1</v>
      </c>
      <c r="AA25" s="626"/>
      <c r="AB25" s="626"/>
      <c r="AC25" s="626"/>
      <c r="AD25" s="627">
        <v>3908111</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1072234</v>
      </c>
      <c r="CS25" s="653"/>
      <c r="CT25" s="653"/>
      <c r="CU25" s="653"/>
      <c r="CV25" s="653"/>
      <c r="CW25" s="653"/>
      <c r="CX25" s="653"/>
      <c r="CY25" s="654"/>
      <c r="CZ25" s="628">
        <v>15</v>
      </c>
      <c r="DA25" s="655"/>
      <c r="DB25" s="655"/>
      <c r="DC25" s="658"/>
      <c r="DD25" s="632">
        <v>970020</v>
      </c>
      <c r="DE25" s="653"/>
      <c r="DF25" s="653"/>
      <c r="DG25" s="653"/>
      <c r="DH25" s="653"/>
      <c r="DI25" s="653"/>
      <c r="DJ25" s="653"/>
      <c r="DK25" s="654"/>
      <c r="DL25" s="632">
        <v>929357</v>
      </c>
      <c r="DM25" s="653"/>
      <c r="DN25" s="653"/>
      <c r="DO25" s="653"/>
      <c r="DP25" s="653"/>
      <c r="DQ25" s="653"/>
      <c r="DR25" s="653"/>
      <c r="DS25" s="653"/>
      <c r="DT25" s="653"/>
      <c r="DU25" s="653"/>
      <c r="DV25" s="654"/>
      <c r="DW25" s="628">
        <v>23.8</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592090</v>
      </c>
      <c r="CS26" s="624"/>
      <c r="CT26" s="624"/>
      <c r="CU26" s="624"/>
      <c r="CV26" s="624"/>
      <c r="CW26" s="624"/>
      <c r="CX26" s="624"/>
      <c r="CY26" s="625"/>
      <c r="CZ26" s="628">
        <v>8.3000000000000007</v>
      </c>
      <c r="DA26" s="655"/>
      <c r="DB26" s="655"/>
      <c r="DC26" s="658"/>
      <c r="DD26" s="632">
        <v>545622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18533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945463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531263</v>
      </c>
      <c r="CS27" s="653"/>
      <c r="CT27" s="653"/>
      <c r="CU27" s="653"/>
      <c r="CV27" s="653"/>
      <c r="CW27" s="653"/>
      <c r="CX27" s="653"/>
      <c r="CY27" s="654"/>
      <c r="CZ27" s="628">
        <v>7.4</v>
      </c>
      <c r="DA27" s="655"/>
      <c r="DB27" s="655"/>
      <c r="DC27" s="658"/>
      <c r="DD27" s="632">
        <v>229883</v>
      </c>
      <c r="DE27" s="653"/>
      <c r="DF27" s="653"/>
      <c r="DG27" s="653"/>
      <c r="DH27" s="653"/>
      <c r="DI27" s="653"/>
      <c r="DJ27" s="653"/>
      <c r="DK27" s="654"/>
      <c r="DL27" s="632">
        <v>131542</v>
      </c>
      <c r="DM27" s="653"/>
      <c r="DN27" s="653"/>
      <c r="DO27" s="653"/>
      <c r="DP27" s="653"/>
      <c r="DQ27" s="653"/>
      <c r="DR27" s="653"/>
      <c r="DS27" s="653"/>
      <c r="DT27" s="653"/>
      <c r="DU27" s="653"/>
      <c r="DV27" s="654"/>
      <c r="DW27" s="628">
        <v>3.4</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69618</v>
      </c>
      <c r="S28" s="624"/>
      <c r="T28" s="624"/>
      <c r="U28" s="624"/>
      <c r="V28" s="624"/>
      <c r="W28" s="624"/>
      <c r="X28" s="624"/>
      <c r="Y28" s="625"/>
      <c r="Z28" s="626">
        <v>0.9</v>
      </c>
      <c r="AA28" s="626"/>
      <c r="AB28" s="626"/>
      <c r="AC28" s="626"/>
      <c r="AD28" s="627">
        <v>2820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755055</v>
      </c>
      <c r="CS28" s="624"/>
      <c r="CT28" s="624"/>
      <c r="CU28" s="624"/>
      <c r="CV28" s="624"/>
      <c r="CW28" s="624"/>
      <c r="CX28" s="624"/>
      <c r="CY28" s="625"/>
      <c r="CZ28" s="628">
        <v>10.5</v>
      </c>
      <c r="DA28" s="655"/>
      <c r="DB28" s="655"/>
      <c r="DC28" s="658"/>
      <c r="DD28" s="632">
        <v>751587</v>
      </c>
      <c r="DE28" s="624"/>
      <c r="DF28" s="624"/>
      <c r="DG28" s="624"/>
      <c r="DH28" s="624"/>
      <c r="DI28" s="624"/>
      <c r="DJ28" s="624"/>
      <c r="DK28" s="625"/>
      <c r="DL28" s="632">
        <v>751587</v>
      </c>
      <c r="DM28" s="624"/>
      <c r="DN28" s="624"/>
      <c r="DO28" s="624"/>
      <c r="DP28" s="624"/>
      <c r="DQ28" s="624"/>
      <c r="DR28" s="624"/>
      <c r="DS28" s="624"/>
      <c r="DT28" s="624"/>
      <c r="DU28" s="624"/>
      <c r="DV28" s="625"/>
      <c r="DW28" s="628">
        <v>19.2</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5638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755055</v>
      </c>
      <c r="CS29" s="653"/>
      <c r="CT29" s="653"/>
      <c r="CU29" s="653"/>
      <c r="CV29" s="653"/>
      <c r="CW29" s="653"/>
      <c r="CX29" s="653"/>
      <c r="CY29" s="654"/>
      <c r="CZ29" s="628">
        <v>10.5</v>
      </c>
      <c r="DA29" s="655"/>
      <c r="DB29" s="655"/>
      <c r="DC29" s="658"/>
      <c r="DD29" s="632">
        <v>751587</v>
      </c>
      <c r="DE29" s="653"/>
      <c r="DF29" s="653"/>
      <c r="DG29" s="653"/>
      <c r="DH29" s="653"/>
      <c r="DI29" s="653"/>
      <c r="DJ29" s="653"/>
      <c r="DK29" s="654"/>
      <c r="DL29" s="632">
        <v>751587</v>
      </c>
      <c r="DM29" s="653"/>
      <c r="DN29" s="653"/>
      <c r="DO29" s="653"/>
      <c r="DP29" s="653"/>
      <c r="DQ29" s="653"/>
      <c r="DR29" s="653"/>
      <c r="DS29" s="653"/>
      <c r="DT29" s="653"/>
      <c r="DU29" s="653"/>
      <c r="DV29" s="654"/>
      <c r="DW29" s="628">
        <v>19.2</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690804</v>
      </c>
      <c r="S30" s="624"/>
      <c r="T30" s="624"/>
      <c r="U30" s="624"/>
      <c r="V30" s="624"/>
      <c r="W30" s="624"/>
      <c r="X30" s="624"/>
      <c r="Y30" s="625"/>
      <c r="Z30" s="626">
        <v>9.4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737595</v>
      </c>
      <c r="CS30" s="624"/>
      <c r="CT30" s="624"/>
      <c r="CU30" s="624"/>
      <c r="CV30" s="624"/>
      <c r="CW30" s="624"/>
      <c r="CX30" s="624"/>
      <c r="CY30" s="625"/>
      <c r="CZ30" s="628">
        <v>10.3</v>
      </c>
      <c r="DA30" s="655"/>
      <c r="DB30" s="655"/>
      <c r="DC30" s="658"/>
      <c r="DD30" s="632">
        <v>734307</v>
      </c>
      <c r="DE30" s="624"/>
      <c r="DF30" s="624"/>
      <c r="DG30" s="624"/>
      <c r="DH30" s="624"/>
      <c r="DI30" s="624"/>
      <c r="DJ30" s="624"/>
      <c r="DK30" s="625"/>
      <c r="DL30" s="632">
        <v>734307</v>
      </c>
      <c r="DM30" s="624"/>
      <c r="DN30" s="624"/>
      <c r="DO30" s="624"/>
      <c r="DP30" s="624"/>
      <c r="DQ30" s="624"/>
      <c r="DR30" s="624"/>
      <c r="DS30" s="624"/>
      <c r="DT30" s="624"/>
      <c r="DU30" s="624"/>
      <c r="DV30" s="625"/>
      <c r="DW30" s="628">
        <v>18.8</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99.6</v>
      </c>
      <c r="BH31" s="667"/>
      <c r="BI31" s="667"/>
      <c r="BJ31" s="667"/>
      <c r="BK31" s="667"/>
      <c r="BL31" s="667"/>
      <c r="BM31" s="618">
        <v>96.7</v>
      </c>
      <c r="BN31" s="667"/>
      <c r="BO31" s="667"/>
      <c r="BP31" s="667"/>
      <c r="BQ31" s="668"/>
      <c r="BR31" s="670">
        <v>99.6</v>
      </c>
      <c r="BS31" s="667"/>
      <c r="BT31" s="667"/>
      <c r="BU31" s="667"/>
      <c r="BV31" s="667"/>
      <c r="BW31" s="667"/>
      <c r="BX31" s="618">
        <v>96.3</v>
      </c>
      <c r="BY31" s="667"/>
      <c r="BZ31" s="667"/>
      <c r="CA31" s="667"/>
      <c r="CB31" s="668"/>
      <c r="CD31" s="663"/>
      <c r="CE31" s="664"/>
      <c r="CF31" s="620" t="s">
        <v>300</v>
      </c>
      <c r="CG31" s="621"/>
      <c r="CH31" s="621"/>
      <c r="CI31" s="621"/>
      <c r="CJ31" s="621"/>
      <c r="CK31" s="621"/>
      <c r="CL31" s="621"/>
      <c r="CM31" s="621"/>
      <c r="CN31" s="621"/>
      <c r="CO31" s="621"/>
      <c r="CP31" s="621"/>
      <c r="CQ31" s="622"/>
      <c r="CR31" s="623">
        <v>17460</v>
      </c>
      <c r="CS31" s="653"/>
      <c r="CT31" s="653"/>
      <c r="CU31" s="653"/>
      <c r="CV31" s="653"/>
      <c r="CW31" s="653"/>
      <c r="CX31" s="653"/>
      <c r="CY31" s="654"/>
      <c r="CZ31" s="628">
        <v>0.2</v>
      </c>
      <c r="DA31" s="655"/>
      <c r="DB31" s="655"/>
      <c r="DC31" s="658"/>
      <c r="DD31" s="632">
        <v>17280</v>
      </c>
      <c r="DE31" s="653"/>
      <c r="DF31" s="653"/>
      <c r="DG31" s="653"/>
      <c r="DH31" s="653"/>
      <c r="DI31" s="653"/>
      <c r="DJ31" s="653"/>
      <c r="DK31" s="654"/>
      <c r="DL31" s="632">
        <v>17280</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486400</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99.6</v>
      </c>
      <c r="BH32" s="653"/>
      <c r="BI32" s="653"/>
      <c r="BJ32" s="653"/>
      <c r="BK32" s="653"/>
      <c r="BL32" s="653"/>
      <c r="BM32" s="629">
        <v>97.9</v>
      </c>
      <c r="BN32" s="653"/>
      <c r="BO32" s="653"/>
      <c r="BP32" s="653"/>
      <c r="BQ32" s="669"/>
      <c r="BR32" s="680">
        <v>99.6</v>
      </c>
      <c r="BS32" s="653"/>
      <c r="BT32" s="653"/>
      <c r="BU32" s="653"/>
      <c r="BV32" s="653"/>
      <c r="BW32" s="653"/>
      <c r="BX32" s="629">
        <v>97.7</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23861</v>
      </c>
      <c r="S33" s="624"/>
      <c r="T33" s="624"/>
      <c r="U33" s="624"/>
      <c r="V33" s="624"/>
      <c r="W33" s="624"/>
      <c r="X33" s="624"/>
      <c r="Y33" s="625"/>
      <c r="Z33" s="626">
        <v>0.3</v>
      </c>
      <c r="AA33" s="626"/>
      <c r="AB33" s="626"/>
      <c r="AC33" s="626"/>
      <c r="AD33" s="627">
        <v>790</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99.5</v>
      </c>
      <c r="BH33" s="682"/>
      <c r="BI33" s="682"/>
      <c r="BJ33" s="682"/>
      <c r="BK33" s="682"/>
      <c r="BL33" s="682"/>
      <c r="BM33" s="683">
        <v>95</v>
      </c>
      <c r="BN33" s="682"/>
      <c r="BO33" s="682"/>
      <c r="BP33" s="682"/>
      <c r="BQ33" s="684"/>
      <c r="BR33" s="681">
        <v>99.5</v>
      </c>
      <c r="BS33" s="682"/>
      <c r="BT33" s="682"/>
      <c r="BU33" s="682"/>
      <c r="BV33" s="682"/>
      <c r="BW33" s="682"/>
      <c r="BX33" s="683">
        <v>94.4</v>
      </c>
      <c r="BY33" s="682"/>
      <c r="BZ33" s="682"/>
      <c r="CA33" s="682"/>
      <c r="CB33" s="684"/>
      <c r="CD33" s="620" t="s">
        <v>307</v>
      </c>
      <c r="CE33" s="621"/>
      <c r="CF33" s="621"/>
      <c r="CG33" s="621"/>
      <c r="CH33" s="621"/>
      <c r="CI33" s="621"/>
      <c r="CJ33" s="621"/>
      <c r="CK33" s="621"/>
      <c r="CL33" s="621"/>
      <c r="CM33" s="621"/>
      <c r="CN33" s="621"/>
      <c r="CO33" s="621"/>
      <c r="CP33" s="621"/>
      <c r="CQ33" s="622"/>
      <c r="CR33" s="623">
        <v>3202054</v>
      </c>
      <c r="CS33" s="653"/>
      <c r="CT33" s="653"/>
      <c r="CU33" s="653"/>
      <c r="CV33" s="653"/>
      <c r="CW33" s="653"/>
      <c r="CX33" s="653"/>
      <c r="CY33" s="654"/>
      <c r="CZ33" s="628">
        <v>44.7</v>
      </c>
      <c r="DA33" s="655"/>
      <c r="DB33" s="655"/>
      <c r="DC33" s="658"/>
      <c r="DD33" s="632">
        <v>2602406</v>
      </c>
      <c r="DE33" s="653"/>
      <c r="DF33" s="653"/>
      <c r="DG33" s="653"/>
      <c r="DH33" s="653"/>
      <c r="DI33" s="653"/>
      <c r="DJ33" s="653"/>
      <c r="DK33" s="654"/>
      <c r="DL33" s="632">
        <v>1851739</v>
      </c>
      <c r="DM33" s="653"/>
      <c r="DN33" s="653"/>
      <c r="DO33" s="653"/>
      <c r="DP33" s="653"/>
      <c r="DQ33" s="653"/>
      <c r="DR33" s="653"/>
      <c r="DS33" s="653"/>
      <c r="DT33" s="653"/>
      <c r="DU33" s="653"/>
      <c r="DV33" s="654"/>
      <c r="DW33" s="628">
        <v>47.3</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6263</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1101670</v>
      </c>
      <c r="CS34" s="624"/>
      <c r="CT34" s="624"/>
      <c r="CU34" s="624"/>
      <c r="CV34" s="624"/>
      <c r="CW34" s="624"/>
      <c r="CX34" s="624"/>
      <c r="CY34" s="625"/>
      <c r="CZ34" s="628">
        <v>15.4</v>
      </c>
      <c r="DA34" s="655"/>
      <c r="DB34" s="655"/>
      <c r="DC34" s="658"/>
      <c r="DD34" s="632">
        <v>722562</v>
      </c>
      <c r="DE34" s="624"/>
      <c r="DF34" s="624"/>
      <c r="DG34" s="624"/>
      <c r="DH34" s="624"/>
      <c r="DI34" s="624"/>
      <c r="DJ34" s="624"/>
      <c r="DK34" s="625"/>
      <c r="DL34" s="632">
        <v>561360</v>
      </c>
      <c r="DM34" s="624"/>
      <c r="DN34" s="624"/>
      <c r="DO34" s="624"/>
      <c r="DP34" s="624"/>
      <c r="DQ34" s="624"/>
      <c r="DR34" s="624"/>
      <c r="DS34" s="624"/>
      <c r="DT34" s="624"/>
      <c r="DU34" s="624"/>
      <c r="DV34" s="625"/>
      <c r="DW34" s="628">
        <v>14.4</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513671</v>
      </c>
      <c r="S35" s="624"/>
      <c r="T35" s="624"/>
      <c r="U35" s="624"/>
      <c r="V35" s="624"/>
      <c r="W35" s="624"/>
      <c r="X35" s="624"/>
      <c r="Y35" s="625"/>
      <c r="Z35" s="626">
        <v>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78364</v>
      </c>
      <c r="CS35" s="653"/>
      <c r="CT35" s="653"/>
      <c r="CU35" s="653"/>
      <c r="CV35" s="653"/>
      <c r="CW35" s="653"/>
      <c r="CX35" s="653"/>
      <c r="CY35" s="654"/>
      <c r="CZ35" s="628">
        <v>1.1000000000000001</v>
      </c>
      <c r="DA35" s="655"/>
      <c r="DB35" s="655"/>
      <c r="DC35" s="658"/>
      <c r="DD35" s="632">
        <v>60778</v>
      </c>
      <c r="DE35" s="653"/>
      <c r="DF35" s="653"/>
      <c r="DG35" s="653"/>
      <c r="DH35" s="653"/>
      <c r="DI35" s="653"/>
      <c r="DJ35" s="653"/>
      <c r="DK35" s="654"/>
      <c r="DL35" s="632">
        <v>38858</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229299</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801434</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10826</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1266304</v>
      </c>
      <c r="CS36" s="624"/>
      <c r="CT36" s="624"/>
      <c r="CU36" s="624"/>
      <c r="CV36" s="624"/>
      <c r="CW36" s="624"/>
      <c r="CX36" s="624"/>
      <c r="CY36" s="625"/>
      <c r="CZ36" s="628">
        <v>17.7</v>
      </c>
      <c r="DA36" s="655"/>
      <c r="DB36" s="655"/>
      <c r="DC36" s="658"/>
      <c r="DD36" s="632">
        <v>1131767</v>
      </c>
      <c r="DE36" s="624"/>
      <c r="DF36" s="624"/>
      <c r="DG36" s="624"/>
      <c r="DH36" s="624"/>
      <c r="DI36" s="624"/>
      <c r="DJ36" s="624"/>
      <c r="DK36" s="625"/>
      <c r="DL36" s="632">
        <v>865614</v>
      </c>
      <c r="DM36" s="624"/>
      <c r="DN36" s="624"/>
      <c r="DO36" s="624"/>
      <c r="DP36" s="624"/>
      <c r="DQ36" s="624"/>
      <c r="DR36" s="624"/>
      <c r="DS36" s="624"/>
      <c r="DT36" s="624"/>
      <c r="DU36" s="624"/>
      <c r="DV36" s="625"/>
      <c r="DW36" s="628">
        <v>22.1</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74402</v>
      </c>
      <c r="S37" s="624"/>
      <c r="T37" s="624"/>
      <c r="U37" s="624"/>
      <c r="V37" s="624"/>
      <c r="W37" s="624"/>
      <c r="X37" s="624"/>
      <c r="Y37" s="625"/>
      <c r="Z37" s="626">
        <v>1</v>
      </c>
      <c r="AA37" s="626"/>
      <c r="AB37" s="626"/>
      <c r="AC37" s="626"/>
      <c r="AD37" s="627">
        <v>8</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240000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-2114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380329</v>
      </c>
      <c r="CS37" s="653"/>
      <c r="CT37" s="653"/>
      <c r="CU37" s="653"/>
      <c r="CV37" s="653"/>
      <c r="CW37" s="653"/>
      <c r="CX37" s="653"/>
      <c r="CY37" s="654"/>
      <c r="CZ37" s="628">
        <v>5.3</v>
      </c>
      <c r="DA37" s="655"/>
      <c r="DB37" s="655"/>
      <c r="DC37" s="658"/>
      <c r="DD37" s="632">
        <v>380329</v>
      </c>
      <c r="DE37" s="653"/>
      <c r="DF37" s="653"/>
      <c r="DG37" s="653"/>
      <c r="DH37" s="653"/>
      <c r="DI37" s="653"/>
      <c r="DJ37" s="653"/>
      <c r="DK37" s="654"/>
      <c r="DL37" s="632">
        <v>380329</v>
      </c>
      <c r="DM37" s="653"/>
      <c r="DN37" s="653"/>
      <c r="DO37" s="653"/>
      <c r="DP37" s="653"/>
      <c r="DQ37" s="653"/>
      <c r="DR37" s="653"/>
      <c r="DS37" s="653"/>
      <c r="DT37" s="653"/>
      <c r="DU37" s="653"/>
      <c r="DV37" s="654"/>
      <c r="DW37" s="628">
        <v>9.6999999999999993</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1043900</v>
      </c>
      <c r="S38" s="624"/>
      <c r="T38" s="624"/>
      <c r="U38" s="624"/>
      <c r="V38" s="624"/>
      <c r="W38" s="624"/>
      <c r="X38" s="624"/>
      <c r="Y38" s="625"/>
      <c r="Z38" s="626">
        <v>14.1</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110000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1139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451434</v>
      </c>
      <c r="CS38" s="624"/>
      <c r="CT38" s="624"/>
      <c r="CU38" s="624"/>
      <c r="CV38" s="624"/>
      <c r="CW38" s="624"/>
      <c r="CX38" s="624"/>
      <c r="CY38" s="625"/>
      <c r="CZ38" s="628">
        <v>6.3</v>
      </c>
      <c r="DA38" s="655"/>
      <c r="DB38" s="655"/>
      <c r="DC38" s="658"/>
      <c r="DD38" s="632">
        <v>386778</v>
      </c>
      <c r="DE38" s="624"/>
      <c r="DF38" s="624"/>
      <c r="DG38" s="624"/>
      <c r="DH38" s="624"/>
      <c r="DI38" s="624"/>
      <c r="DJ38" s="624"/>
      <c r="DK38" s="625"/>
      <c r="DL38" s="632">
        <v>385907</v>
      </c>
      <c r="DM38" s="624"/>
      <c r="DN38" s="624"/>
      <c r="DO38" s="624"/>
      <c r="DP38" s="624"/>
      <c r="DQ38" s="624"/>
      <c r="DR38" s="624"/>
      <c r="DS38" s="624"/>
      <c r="DT38" s="624"/>
      <c r="DU38" s="624"/>
      <c r="DV38" s="625"/>
      <c r="DW38" s="628">
        <v>9.9</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1775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304282</v>
      </c>
      <c r="CS39" s="653"/>
      <c r="CT39" s="653"/>
      <c r="CU39" s="653"/>
      <c r="CV39" s="653"/>
      <c r="CW39" s="653"/>
      <c r="CX39" s="653"/>
      <c r="CY39" s="654"/>
      <c r="CZ39" s="628">
        <v>4.2</v>
      </c>
      <c r="DA39" s="655"/>
      <c r="DB39" s="655"/>
      <c r="DC39" s="658"/>
      <c r="DD39" s="632">
        <v>300521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7377461</v>
      </c>
      <c r="S41" s="699"/>
      <c r="T41" s="699"/>
      <c r="U41" s="699"/>
      <c r="V41" s="699"/>
      <c r="W41" s="699"/>
      <c r="X41" s="699"/>
      <c r="Y41" s="700"/>
      <c r="Z41" s="701">
        <v>100</v>
      </c>
      <c r="AA41" s="701"/>
      <c r="AB41" s="701"/>
      <c r="AC41" s="701"/>
      <c r="AD41" s="702">
        <v>3911729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99611</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351823</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348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1602800</v>
      </c>
      <c r="CS42" s="653"/>
      <c r="CT42" s="653"/>
      <c r="CU42" s="653"/>
      <c r="CV42" s="653"/>
      <c r="CW42" s="653"/>
      <c r="CX42" s="653"/>
      <c r="CY42" s="654"/>
      <c r="CZ42" s="628">
        <v>22.4</v>
      </c>
      <c r="DA42" s="655"/>
      <c r="DB42" s="655"/>
      <c r="DC42" s="658"/>
      <c r="DD42" s="632">
        <v>76159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1602795</v>
      </c>
      <c r="CS44" s="624"/>
      <c r="CT44" s="624"/>
      <c r="CU44" s="624"/>
      <c r="CV44" s="624"/>
      <c r="CW44" s="624"/>
      <c r="CX44" s="624"/>
      <c r="CY44" s="625"/>
      <c r="CZ44" s="628">
        <v>22.4</v>
      </c>
      <c r="DA44" s="629"/>
      <c r="DB44" s="629"/>
      <c r="DC44" s="635"/>
      <c r="DD44" s="632">
        <v>76154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448072</v>
      </c>
      <c r="CS45" s="653"/>
      <c r="CT45" s="653"/>
      <c r="CU45" s="653"/>
      <c r="CV45" s="653"/>
      <c r="CW45" s="653"/>
      <c r="CX45" s="653"/>
      <c r="CY45" s="654"/>
      <c r="CZ45" s="628">
        <v>6.3</v>
      </c>
      <c r="DA45" s="655"/>
      <c r="DB45" s="655"/>
      <c r="DC45" s="658"/>
      <c r="DD45" s="632">
        <v>7409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1146655</v>
      </c>
      <c r="CS46" s="624"/>
      <c r="CT46" s="624"/>
      <c r="CU46" s="624"/>
      <c r="CV46" s="624"/>
      <c r="CW46" s="624"/>
      <c r="CX46" s="624"/>
      <c r="CY46" s="625"/>
      <c r="CZ46" s="628">
        <v>16</v>
      </c>
      <c r="DA46" s="629"/>
      <c r="DB46" s="629"/>
      <c r="DC46" s="635"/>
      <c r="DD46" s="632">
        <v>68745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5</v>
      </c>
      <c r="CS47" s="653"/>
      <c r="CT47" s="653"/>
      <c r="CU47" s="653"/>
      <c r="CV47" s="653"/>
      <c r="CW47" s="653"/>
      <c r="CX47" s="653"/>
      <c r="CY47" s="654"/>
      <c r="CZ47" s="628">
        <v>0</v>
      </c>
      <c r="DA47" s="655"/>
      <c r="DB47" s="655"/>
      <c r="DC47" s="658"/>
      <c r="DD47" s="632">
        <v>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7163406</v>
      </c>
      <c r="CS49" s="682"/>
      <c r="CT49" s="682"/>
      <c r="CU49" s="682"/>
      <c r="CV49" s="682"/>
      <c r="CW49" s="682"/>
      <c r="CX49" s="682"/>
      <c r="CY49" s="711"/>
      <c r="CZ49" s="703">
        <v>100</v>
      </c>
      <c r="DA49" s="712"/>
      <c r="DB49" s="712"/>
      <c r="DC49" s="713"/>
      <c r="DD49" s="714">
        <v>4630055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W8etDfScUHiR9jgeWjyaY+yrV/bZ+pU/bdj/44k1sKKP9H5ajmsDBI0zaG4eyjw5xyk1HWPL5Lua9+ytFOdUw==" saltValue="kTVpfNQHolxqttPYAAAj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7377</v>
      </c>
      <c r="R7" s="753"/>
      <c r="S7" s="753"/>
      <c r="T7" s="753"/>
      <c r="U7" s="753"/>
      <c r="V7" s="753">
        <v>7163</v>
      </c>
      <c r="W7" s="753"/>
      <c r="X7" s="753"/>
      <c r="Y7" s="753"/>
      <c r="Z7" s="753"/>
      <c r="AA7" s="753">
        <v>214</v>
      </c>
      <c r="AB7" s="753"/>
      <c r="AC7" s="753"/>
      <c r="AD7" s="753"/>
      <c r="AE7" s="754"/>
      <c r="AF7" s="755">
        <v>195</v>
      </c>
      <c r="AG7" s="756"/>
      <c r="AH7" s="756"/>
      <c r="AI7" s="756"/>
      <c r="AJ7" s="757"/>
      <c r="AK7" s="758"/>
      <c r="AL7" s="759"/>
      <c r="AM7" s="759"/>
      <c r="AN7" s="759"/>
      <c r="AO7" s="759"/>
      <c r="AP7" s="759">
        <v>7654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546</v>
      </c>
      <c r="BT7" s="747"/>
      <c r="BU7" s="747"/>
      <c r="BV7" s="747"/>
      <c r="BW7" s="747"/>
      <c r="BX7" s="747"/>
      <c r="BY7" s="747"/>
      <c r="BZ7" s="747"/>
      <c r="CA7" s="747"/>
      <c r="CB7" s="747"/>
      <c r="CC7" s="747"/>
      <c r="CD7" s="747"/>
      <c r="CE7" s="747"/>
      <c r="CF7" s="747"/>
      <c r="CG7" s="762"/>
      <c r="CH7" s="743">
        <v>-1</v>
      </c>
      <c r="CI7" s="744"/>
      <c r="CJ7" s="744"/>
      <c r="CK7" s="744"/>
      <c r="CL7" s="745"/>
      <c r="CM7" s="743">
        <v>67</v>
      </c>
      <c r="CN7" s="744"/>
      <c r="CO7" s="744"/>
      <c r="CP7" s="744"/>
      <c r="CQ7" s="745"/>
      <c r="CR7" s="743">
        <v>1</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547</v>
      </c>
      <c r="BT8" s="774"/>
      <c r="BU8" s="774"/>
      <c r="BV8" s="774"/>
      <c r="BW8" s="774"/>
      <c r="BX8" s="774"/>
      <c r="BY8" s="774"/>
      <c r="BZ8" s="774"/>
      <c r="CA8" s="774"/>
      <c r="CB8" s="774"/>
      <c r="CC8" s="774"/>
      <c r="CD8" s="774"/>
      <c r="CE8" s="774"/>
      <c r="CF8" s="774"/>
      <c r="CG8" s="775"/>
      <c r="CH8" s="776">
        <v>-6</v>
      </c>
      <c r="CI8" s="777"/>
      <c r="CJ8" s="777"/>
      <c r="CK8" s="777"/>
      <c r="CL8" s="778"/>
      <c r="CM8" s="776">
        <v>-63</v>
      </c>
      <c r="CN8" s="777"/>
      <c r="CO8" s="777"/>
      <c r="CP8" s="777"/>
      <c r="CQ8" s="778"/>
      <c r="CR8" s="776">
        <v>55</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195</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942</v>
      </c>
      <c r="R28" s="823"/>
      <c r="S28" s="823"/>
      <c r="T28" s="823"/>
      <c r="U28" s="823"/>
      <c r="V28" s="823">
        <v>931</v>
      </c>
      <c r="W28" s="823"/>
      <c r="X28" s="823"/>
      <c r="Y28" s="823"/>
      <c r="Z28" s="823"/>
      <c r="AA28" s="823">
        <v>11</v>
      </c>
      <c r="AB28" s="823"/>
      <c r="AC28" s="823"/>
      <c r="AD28" s="823"/>
      <c r="AE28" s="824"/>
      <c r="AF28" s="825">
        <v>11</v>
      </c>
      <c r="AG28" s="823"/>
      <c r="AH28" s="823"/>
      <c r="AI28" s="823"/>
      <c r="AJ28" s="826"/>
      <c r="AK28" s="827">
        <v>121</v>
      </c>
      <c r="AL28" s="828"/>
      <c r="AM28" s="828"/>
      <c r="AN28" s="828"/>
      <c r="AO28" s="828"/>
      <c r="AP28" s="828"/>
      <c r="AQ28" s="828"/>
      <c r="AR28" s="828"/>
      <c r="AS28" s="828"/>
      <c r="AT28" s="828"/>
      <c r="AU28" s="828">
        <v>100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1264</v>
      </c>
      <c r="R29" s="784"/>
      <c r="S29" s="784"/>
      <c r="T29" s="784"/>
      <c r="U29" s="784"/>
      <c r="V29" s="784">
        <v>1164</v>
      </c>
      <c r="W29" s="784"/>
      <c r="X29" s="784"/>
      <c r="Y29" s="784"/>
      <c r="Z29" s="784"/>
      <c r="AA29" s="784">
        <v>100</v>
      </c>
      <c r="AB29" s="784"/>
      <c r="AC29" s="784"/>
      <c r="AD29" s="784"/>
      <c r="AE29" s="785"/>
      <c r="AF29" s="786">
        <v>100</v>
      </c>
      <c r="AG29" s="787"/>
      <c r="AH29" s="787"/>
      <c r="AI29" s="787"/>
      <c r="AJ29" s="788"/>
      <c r="AK29" s="834">
        <v>191</v>
      </c>
      <c r="AL29" s="830"/>
      <c r="AM29" s="830"/>
      <c r="AN29" s="830"/>
      <c r="AO29" s="830"/>
      <c r="AP29" s="830"/>
      <c r="AQ29" s="830"/>
      <c r="AR29" s="830"/>
      <c r="AS29" s="830"/>
      <c r="AT29" s="830"/>
      <c r="AU29" s="830">
        <v>191</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116</v>
      </c>
      <c r="R30" s="784"/>
      <c r="S30" s="784"/>
      <c r="T30" s="784"/>
      <c r="U30" s="784"/>
      <c r="V30" s="784">
        <v>116</v>
      </c>
      <c r="W30" s="784"/>
      <c r="X30" s="784"/>
      <c r="Y30" s="784"/>
      <c r="Z30" s="784"/>
      <c r="AA30" s="784">
        <v>0</v>
      </c>
      <c r="AB30" s="784"/>
      <c r="AC30" s="784"/>
      <c r="AD30" s="784"/>
      <c r="AE30" s="785"/>
      <c r="AF30" s="786">
        <v>0</v>
      </c>
      <c r="AG30" s="787"/>
      <c r="AH30" s="787"/>
      <c r="AI30" s="787"/>
      <c r="AJ30" s="788"/>
      <c r="AK30" s="834">
        <v>33</v>
      </c>
      <c r="AL30" s="830"/>
      <c r="AM30" s="830"/>
      <c r="AN30" s="830"/>
      <c r="AO30" s="830"/>
      <c r="AP30" s="830"/>
      <c r="AQ30" s="830"/>
      <c r="AR30" s="830"/>
      <c r="AS30" s="830"/>
      <c r="AT30" s="830"/>
      <c r="AU30" s="830">
        <v>33</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253</v>
      </c>
      <c r="R31" s="784"/>
      <c r="S31" s="784"/>
      <c r="T31" s="784"/>
      <c r="U31" s="784"/>
      <c r="V31" s="784">
        <v>211</v>
      </c>
      <c r="W31" s="784"/>
      <c r="X31" s="784"/>
      <c r="Y31" s="784"/>
      <c r="Z31" s="784"/>
      <c r="AA31" s="784">
        <v>42</v>
      </c>
      <c r="AB31" s="784"/>
      <c r="AC31" s="784"/>
      <c r="AD31" s="784"/>
      <c r="AE31" s="785"/>
      <c r="AF31" s="786">
        <v>303</v>
      </c>
      <c r="AG31" s="787"/>
      <c r="AH31" s="787"/>
      <c r="AI31" s="787"/>
      <c r="AJ31" s="788"/>
      <c r="AK31" s="834">
        <v>110</v>
      </c>
      <c r="AL31" s="830"/>
      <c r="AM31" s="830"/>
      <c r="AN31" s="830"/>
      <c r="AO31" s="830"/>
      <c r="AP31" s="830">
        <v>632</v>
      </c>
      <c r="AQ31" s="830"/>
      <c r="AR31" s="830"/>
      <c r="AS31" s="830"/>
      <c r="AT31" s="830"/>
      <c r="AU31" s="830">
        <v>110</v>
      </c>
      <c r="AV31" s="830"/>
      <c r="AW31" s="830"/>
      <c r="AX31" s="830"/>
      <c r="AY31" s="830"/>
      <c r="AZ31" s="831"/>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513</v>
      </c>
      <c r="R32" s="784"/>
      <c r="S32" s="784"/>
      <c r="T32" s="784"/>
      <c r="U32" s="784"/>
      <c r="V32" s="784">
        <v>364</v>
      </c>
      <c r="W32" s="784"/>
      <c r="X32" s="784"/>
      <c r="Y32" s="784"/>
      <c r="Z32" s="784"/>
      <c r="AA32" s="784">
        <v>149</v>
      </c>
      <c r="AB32" s="784"/>
      <c r="AC32" s="784"/>
      <c r="AD32" s="784"/>
      <c r="AE32" s="785"/>
      <c r="AF32" s="786">
        <v>42</v>
      </c>
      <c r="AG32" s="787"/>
      <c r="AH32" s="787"/>
      <c r="AI32" s="787"/>
      <c r="AJ32" s="788"/>
      <c r="AK32" s="834">
        <v>240</v>
      </c>
      <c r="AL32" s="830"/>
      <c r="AM32" s="830"/>
      <c r="AN32" s="830"/>
      <c r="AO32" s="830"/>
      <c r="AP32" s="830">
        <v>1208</v>
      </c>
      <c r="AQ32" s="830"/>
      <c r="AR32" s="830"/>
      <c r="AS32" s="830"/>
      <c r="AT32" s="830"/>
      <c r="AU32" s="830">
        <v>240</v>
      </c>
      <c r="AV32" s="830"/>
      <c r="AW32" s="830"/>
      <c r="AX32" s="830"/>
      <c r="AY32" s="830"/>
      <c r="AZ32" s="831"/>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456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548</v>
      </c>
      <c r="C68" s="870"/>
      <c r="D68" s="870"/>
      <c r="E68" s="870"/>
      <c r="F68" s="870"/>
      <c r="G68" s="870"/>
      <c r="H68" s="870"/>
      <c r="I68" s="870"/>
      <c r="J68" s="870"/>
      <c r="K68" s="870"/>
      <c r="L68" s="870"/>
      <c r="M68" s="870"/>
      <c r="N68" s="870"/>
      <c r="O68" s="870"/>
      <c r="P68" s="871"/>
      <c r="Q68" s="872">
        <v>804</v>
      </c>
      <c r="R68" s="866"/>
      <c r="S68" s="866"/>
      <c r="T68" s="866"/>
      <c r="U68" s="866"/>
      <c r="V68" s="866">
        <v>756</v>
      </c>
      <c r="W68" s="866"/>
      <c r="X68" s="866"/>
      <c r="Y68" s="866"/>
      <c r="Z68" s="866"/>
      <c r="AA68" s="866">
        <v>48</v>
      </c>
      <c r="AB68" s="866"/>
      <c r="AC68" s="866"/>
      <c r="AD68" s="866"/>
      <c r="AE68" s="866"/>
      <c r="AF68" s="866"/>
      <c r="AG68" s="866"/>
      <c r="AH68" s="866"/>
      <c r="AI68" s="866"/>
      <c r="AJ68" s="866"/>
      <c r="AK68" s="866"/>
      <c r="AL68" s="866"/>
      <c r="AM68" s="866"/>
      <c r="AN68" s="866"/>
      <c r="AO68" s="866"/>
      <c r="AP68" s="866">
        <v>500</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549</v>
      </c>
      <c r="C69" s="874"/>
      <c r="D69" s="874"/>
      <c r="E69" s="874"/>
      <c r="F69" s="874"/>
      <c r="G69" s="874"/>
      <c r="H69" s="874"/>
      <c r="I69" s="874"/>
      <c r="J69" s="874"/>
      <c r="K69" s="874"/>
      <c r="L69" s="874"/>
      <c r="M69" s="874"/>
      <c r="N69" s="874"/>
      <c r="O69" s="874"/>
      <c r="P69" s="875"/>
      <c r="Q69" s="876">
        <v>4208</v>
      </c>
      <c r="R69" s="830"/>
      <c r="S69" s="830"/>
      <c r="T69" s="830"/>
      <c r="U69" s="830"/>
      <c r="V69" s="830">
        <v>4039</v>
      </c>
      <c r="W69" s="830"/>
      <c r="X69" s="830"/>
      <c r="Y69" s="830"/>
      <c r="Z69" s="830"/>
      <c r="AA69" s="830">
        <v>169</v>
      </c>
      <c r="AB69" s="830"/>
      <c r="AC69" s="830"/>
      <c r="AD69" s="830"/>
      <c r="AE69" s="830"/>
      <c r="AF69" s="830">
        <v>124</v>
      </c>
      <c r="AG69" s="830"/>
      <c r="AH69" s="830"/>
      <c r="AI69" s="830"/>
      <c r="AJ69" s="830"/>
      <c r="AK69" s="830"/>
      <c r="AL69" s="830"/>
      <c r="AM69" s="830"/>
      <c r="AN69" s="830"/>
      <c r="AO69" s="830"/>
      <c r="AP69" s="830">
        <v>526</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550</v>
      </c>
      <c r="C70" s="874"/>
      <c r="D70" s="874"/>
      <c r="E70" s="874"/>
      <c r="F70" s="874"/>
      <c r="G70" s="874"/>
      <c r="H70" s="874"/>
      <c r="I70" s="874"/>
      <c r="J70" s="874"/>
      <c r="K70" s="874"/>
      <c r="L70" s="874"/>
      <c r="M70" s="874"/>
      <c r="N70" s="874"/>
      <c r="O70" s="874"/>
      <c r="P70" s="875"/>
      <c r="Q70" s="876">
        <v>7299</v>
      </c>
      <c r="R70" s="830"/>
      <c r="S70" s="830"/>
      <c r="T70" s="830"/>
      <c r="U70" s="830"/>
      <c r="V70" s="830">
        <v>4954</v>
      </c>
      <c r="W70" s="830"/>
      <c r="X70" s="830"/>
      <c r="Y70" s="830"/>
      <c r="Z70" s="830"/>
      <c r="AA70" s="830">
        <v>2345</v>
      </c>
      <c r="AB70" s="830"/>
      <c r="AC70" s="830"/>
      <c r="AD70" s="830"/>
      <c r="AE70" s="830"/>
      <c r="AF70" s="830"/>
      <c r="AG70" s="830"/>
      <c r="AH70" s="830"/>
      <c r="AI70" s="830"/>
      <c r="AJ70" s="830"/>
      <c r="AK70" s="830">
        <v>14</v>
      </c>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551</v>
      </c>
      <c r="C71" s="874"/>
      <c r="D71" s="874"/>
      <c r="E71" s="874"/>
      <c r="F71" s="874"/>
      <c r="G71" s="874"/>
      <c r="H71" s="874"/>
      <c r="I71" s="874"/>
      <c r="J71" s="874"/>
      <c r="K71" s="874"/>
      <c r="L71" s="874"/>
      <c r="M71" s="874"/>
      <c r="N71" s="874"/>
      <c r="O71" s="874"/>
      <c r="P71" s="875"/>
      <c r="Q71" s="876">
        <v>1438</v>
      </c>
      <c r="R71" s="830"/>
      <c r="S71" s="830"/>
      <c r="T71" s="830"/>
      <c r="U71" s="830"/>
      <c r="V71" s="830">
        <v>1437</v>
      </c>
      <c r="W71" s="830"/>
      <c r="X71" s="830"/>
      <c r="Y71" s="830"/>
      <c r="Z71" s="830"/>
      <c r="AA71" s="830">
        <v>1</v>
      </c>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552</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1</v>
      </c>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553</v>
      </c>
      <c r="C73" s="874"/>
      <c r="D73" s="874"/>
      <c r="E73" s="874"/>
      <c r="F73" s="874"/>
      <c r="G73" s="874"/>
      <c r="H73" s="874"/>
      <c r="I73" s="874"/>
      <c r="J73" s="874"/>
      <c r="K73" s="874"/>
      <c r="L73" s="874"/>
      <c r="M73" s="874"/>
      <c r="N73" s="874"/>
      <c r="O73" s="874"/>
      <c r="P73" s="875"/>
      <c r="Q73" s="876">
        <v>49</v>
      </c>
      <c r="R73" s="830"/>
      <c r="S73" s="830"/>
      <c r="T73" s="830"/>
      <c r="U73" s="830"/>
      <c r="V73" s="830">
        <v>27</v>
      </c>
      <c r="W73" s="830"/>
      <c r="X73" s="830"/>
      <c r="Y73" s="830"/>
      <c r="Z73" s="830"/>
      <c r="AA73" s="830">
        <v>22</v>
      </c>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554</v>
      </c>
      <c r="C74" s="874"/>
      <c r="D74" s="874"/>
      <c r="E74" s="874"/>
      <c r="F74" s="874"/>
      <c r="G74" s="874"/>
      <c r="H74" s="874"/>
      <c r="I74" s="874"/>
      <c r="J74" s="874"/>
      <c r="K74" s="874"/>
      <c r="L74" s="874"/>
      <c r="M74" s="874"/>
      <c r="N74" s="874"/>
      <c r="O74" s="874"/>
      <c r="P74" s="875"/>
      <c r="Q74" s="876">
        <v>67</v>
      </c>
      <c r="R74" s="830"/>
      <c r="S74" s="830"/>
      <c r="T74" s="830"/>
      <c r="U74" s="830"/>
      <c r="V74" s="830">
        <v>66</v>
      </c>
      <c r="W74" s="830"/>
      <c r="X74" s="830"/>
      <c r="Y74" s="830"/>
      <c r="Z74" s="830"/>
      <c r="AA74" s="830">
        <v>1</v>
      </c>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555</v>
      </c>
      <c r="C75" s="874"/>
      <c r="D75" s="874"/>
      <c r="E75" s="874"/>
      <c r="F75" s="874"/>
      <c r="G75" s="874"/>
      <c r="H75" s="874"/>
      <c r="I75" s="874"/>
      <c r="J75" s="874"/>
      <c r="K75" s="874"/>
      <c r="L75" s="874"/>
      <c r="M75" s="874"/>
      <c r="N75" s="874"/>
      <c r="O75" s="874"/>
      <c r="P75" s="875"/>
      <c r="Q75" s="877">
        <v>1280</v>
      </c>
      <c r="R75" s="878"/>
      <c r="S75" s="878"/>
      <c r="T75" s="878"/>
      <c r="U75" s="834"/>
      <c r="V75" s="879">
        <v>1222</v>
      </c>
      <c r="W75" s="878"/>
      <c r="X75" s="878"/>
      <c r="Y75" s="878"/>
      <c r="Z75" s="834"/>
      <c r="AA75" s="879">
        <v>58</v>
      </c>
      <c r="AB75" s="878"/>
      <c r="AC75" s="878"/>
      <c r="AD75" s="878"/>
      <c r="AE75" s="834"/>
      <c r="AF75" s="879">
        <v>58</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556</v>
      </c>
      <c r="C76" s="874"/>
      <c r="D76" s="874"/>
      <c r="E76" s="874"/>
      <c r="F76" s="874"/>
      <c r="G76" s="874"/>
      <c r="H76" s="874"/>
      <c r="I76" s="874"/>
      <c r="J76" s="874"/>
      <c r="K76" s="874"/>
      <c r="L76" s="874"/>
      <c r="M76" s="874"/>
      <c r="N76" s="874"/>
      <c r="O76" s="874"/>
      <c r="P76" s="875"/>
      <c r="Q76" s="877">
        <v>261159</v>
      </c>
      <c r="R76" s="878"/>
      <c r="S76" s="878"/>
      <c r="T76" s="878"/>
      <c r="U76" s="834"/>
      <c r="V76" s="879">
        <v>254522</v>
      </c>
      <c r="W76" s="878"/>
      <c r="X76" s="878"/>
      <c r="Y76" s="878"/>
      <c r="Z76" s="834"/>
      <c r="AA76" s="879">
        <v>6637</v>
      </c>
      <c r="AB76" s="878"/>
      <c r="AC76" s="878"/>
      <c r="AD76" s="878"/>
      <c r="AE76" s="834"/>
      <c r="AF76" s="879">
        <v>6336</v>
      </c>
      <c r="AG76" s="878"/>
      <c r="AH76" s="878"/>
      <c r="AI76" s="878"/>
      <c r="AJ76" s="834"/>
      <c r="AK76" s="879">
        <v>983</v>
      </c>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682447</v>
      </c>
      <c r="AB110" s="900"/>
      <c r="AC110" s="900"/>
      <c r="AD110" s="900"/>
      <c r="AE110" s="901"/>
      <c r="AF110" s="902">
        <v>731669</v>
      </c>
      <c r="AG110" s="900"/>
      <c r="AH110" s="900"/>
      <c r="AI110" s="900"/>
      <c r="AJ110" s="901"/>
      <c r="AK110" s="902">
        <v>755055</v>
      </c>
      <c r="AL110" s="900"/>
      <c r="AM110" s="900"/>
      <c r="AN110" s="900"/>
      <c r="AO110" s="901"/>
      <c r="AP110" s="903">
        <v>22.7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6885114</v>
      </c>
      <c r="BR110" s="931"/>
      <c r="BS110" s="931"/>
      <c r="BT110" s="931"/>
      <c r="BU110" s="931"/>
      <c r="BV110" s="931">
        <v>7347656</v>
      </c>
      <c r="BW110" s="931"/>
      <c r="BX110" s="931"/>
      <c r="BY110" s="931"/>
      <c r="BZ110" s="931"/>
      <c r="CA110" s="931">
        <v>7653961</v>
      </c>
      <c r="CB110" s="931"/>
      <c r="CC110" s="931"/>
      <c r="CD110" s="931"/>
      <c r="CE110" s="931"/>
      <c r="CF110" s="944">
        <v>230.5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1918765</v>
      </c>
      <c r="BR112" s="926"/>
      <c r="BS112" s="926"/>
      <c r="BT112" s="926"/>
      <c r="BU112" s="926"/>
      <c r="BV112" s="926">
        <v>1775373</v>
      </c>
      <c r="BW112" s="926"/>
      <c r="BX112" s="926"/>
      <c r="BY112" s="926"/>
      <c r="BZ112" s="926"/>
      <c r="CA112" s="926">
        <v>1697762</v>
      </c>
      <c r="CB112" s="926"/>
      <c r="CC112" s="926"/>
      <c r="CD112" s="926"/>
      <c r="CE112" s="926"/>
      <c r="CF112" s="920">
        <v>51.1</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215425</v>
      </c>
      <c r="AB113" s="938"/>
      <c r="AC113" s="938"/>
      <c r="AD113" s="938"/>
      <c r="AE113" s="939"/>
      <c r="AF113" s="940">
        <v>220258</v>
      </c>
      <c r="AG113" s="938"/>
      <c r="AH113" s="938"/>
      <c r="AI113" s="938"/>
      <c r="AJ113" s="939"/>
      <c r="AK113" s="940">
        <v>216390</v>
      </c>
      <c r="AL113" s="938"/>
      <c r="AM113" s="938"/>
      <c r="AN113" s="938"/>
      <c r="AO113" s="939"/>
      <c r="AP113" s="941">
        <v>6.5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611311</v>
      </c>
      <c r="BR113" s="926"/>
      <c r="BS113" s="926"/>
      <c r="BT113" s="926"/>
      <c r="BU113" s="926"/>
      <c r="BV113" s="926">
        <v>575780</v>
      </c>
      <c r="BW113" s="926"/>
      <c r="BX113" s="926"/>
      <c r="BY113" s="926"/>
      <c r="BZ113" s="926"/>
      <c r="CA113" s="926">
        <v>541382</v>
      </c>
      <c r="CB113" s="926"/>
      <c r="CC113" s="926"/>
      <c r="CD113" s="926"/>
      <c r="CE113" s="926"/>
      <c r="CF113" s="920">
        <v>16.3</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32674</v>
      </c>
      <c r="AB114" s="959"/>
      <c r="AC114" s="959"/>
      <c r="AD114" s="959"/>
      <c r="AE114" s="960"/>
      <c r="AF114" s="961">
        <v>42225</v>
      </c>
      <c r="AG114" s="959"/>
      <c r="AH114" s="959"/>
      <c r="AI114" s="959"/>
      <c r="AJ114" s="960"/>
      <c r="AK114" s="961">
        <v>41482</v>
      </c>
      <c r="AL114" s="959"/>
      <c r="AM114" s="959"/>
      <c r="AN114" s="959"/>
      <c r="AO114" s="960"/>
      <c r="AP114" s="962">
        <v>1.2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802149</v>
      </c>
      <c r="BR114" s="926"/>
      <c r="BS114" s="926"/>
      <c r="BT114" s="926"/>
      <c r="BU114" s="926"/>
      <c r="BV114" s="926">
        <v>808545</v>
      </c>
      <c r="BW114" s="926"/>
      <c r="BX114" s="926"/>
      <c r="BY114" s="926"/>
      <c r="BZ114" s="926"/>
      <c r="CA114" s="926">
        <v>842048</v>
      </c>
      <c r="CB114" s="926"/>
      <c r="CC114" s="926"/>
      <c r="CD114" s="926"/>
      <c r="CE114" s="926"/>
      <c r="CF114" s="920">
        <v>25.4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1</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930546</v>
      </c>
      <c r="AB117" s="979"/>
      <c r="AC117" s="979"/>
      <c r="AD117" s="979"/>
      <c r="AE117" s="980"/>
      <c r="AF117" s="981">
        <v>994153</v>
      </c>
      <c r="AG117" s="979"/>
      <c r="AH117" s="979"/>
      <c r="AI117" s="979"/>
      <c r="AJ117" s="980"/>
      <c r="AK117" s="981">
        <v>1012927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10217339</v>
      </c>
      <c r="BR119" s="1000"/>
      <c r="BS119" s="1000"/>
      <c r="BT119" s="1000"/>
      <c r="BU119" s="1000"/>
      <c r="BV119" s="1000">
        <v>10507354</v>
      </c>
      <c r="BW119" s="1000"/>
      <c r="BX119" s="1000"/>
      <c r="BY119" s="1000"/>
      <c r="BZ119" s="1000"/>
      <c r="CA119" s="1000">
        <v>10735153</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3522685</v>
      </c>
      <c r="BR120" s="931"/>
      <c r="BS120" s="931"/>
      <c r="BT120" s="931"/>
      <c r="BU120" s="931"/>
      <c r="BV120" s="931">
        <v>3517330</v>
      </c>
      <c r="BW120" s="931"/>
      <c r="BX120" s="931"/>
      <c r="BY120" s="931"/>
      <c r="BZ120" s="931"/>
      <c r="CA120" s="931">
        <v>3347413</v>
      </c>
      <c r="CB120" s="931"/>
      <c r="CC120" s="931"/>
      <c r="CD120" s="931"/>
      <c r="CE120" s="931"/>
      <c r="CF120" s="944">
        <v>100.8</v>
      </c>
      <c r="CG120" s="945"/>
      <c r="CH120" s="945"/>
      <c r="CI120" s="945"/>
      <c r="CJ120" s="945"/>
      <c r="CK120" s="1006" t="s">
        <v>444</v>
      </c>
      <c r="CL120" s="1007"/>
      <c r="CM120" s="1007"/>
      <c r="CN120" s="1007"/>
      <c r="CO120" s="1008"/>
      <c r="CP120" s="1014" t="s">
        <v>445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1188652</v>
      </c>
      <c r="DR120" s="931"/>
      <c r="DS120" s="931"/>
      <c r="DT120" s="931"/>
      <c r="DU120" s="931"/>
      <c r="DV120" s="932">
        <v>35.799999999999997</v>
      </c>
      <c r="DW120" s="932"/>
      <c r="DX120" s="932"/>
      <c r="DY120" s="932"/>
      <c r="DZ120" s="933"/>
    </row>
    <row r="121" spans="1:130" s="230"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26603</v>
      </c>
      <c r="BR121" s="926"/>
      <c r="BS121" s="926"/>
      <c r="BT121" s="926"/>
      <c r="BU121" s="926"/>
      <c r="BV121" s="926">
        <v>23338</v>
      </c>
      <c r="BW121" s="926"/>
      <c r="BX121" s="926"/>
      <c r="BY121" s="926"/>
      <c r="BZ121" s="926"/>
      <c r="CA121" s="926">
        <v>34749</v>
      </c>
      <c r="CB121" s="926"/>
      <c r="CC121" s="926"/>
      <c r="CD121" s="926"/>
      <c r="CE121" s="926"/>
      <c r="CF121" s="920">
        <v>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648131</v>
      </c>
      <c r="DH121" s="926"/>
      <c r="DI121" s="926"/>
      <c r="DJ121" s="926"/>
      <c r="DK121" s="926"/>
      <c r="DL121" s="926">
        <v>572170</v>
      </c>
      <c r="DM121" s="926"/>
      <c r="DN121" s="926"/>
      <c r="DO121" s="926"/>
      <c r="DP121" s="926"/>
      <c r="DQ121" s="926">
        <v>509110</v>
      </c>
      <c r="DR121" s="926"/>
      <c r="DS121" s="926"/>
      <c r="DT121" s="926"/>
      <c r="DU121" s="926"/>
      <c r="DV121" s="927">
        <v>15.3</v>
      </c>
      <c r="DW121" s="927"/>
      <c r="DX121" s="927"/>
      <c r="DY121" s="927"/>
      <c r="DZ121" s="928"/>
    </row>
    <row r="122" spans="1:130" s="230"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6251726</v>
      </c>
      <c r="BR122" s="1000"/>
      <c r="BS122" s="1000"/>
      <c r="BT122" s="1000"/>
      <c r="BU122" s="1000"/>
      <c r="BV122" s="1000">
        <v>6557213</v>
      </c>
      <c r="BW122" s="1000"/>
      <c r="BX122" s="1000"/>
      <c r="BY122" s="1000"/>
      <c r="BZ122" s="1000"/>
      <c r="CA122" s="1000">
        <v>6285191</v>
      </c>
      <c r="CB122" s="1000"/>
      <c r="CC122" s="1000"/>
      <c r="CD122" s="1000"/>
      <c r="CE122" s="1000"/>
      <c r="CF122" s="1017">
        <v>189.3</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4">
        <v>9801014</v>
      </c>
      <c r="BR123" s="1031"/>
      <c r="BS123" s="1031"/>
      <c r="BT123" s="1031"/>
      <c r="BU123" s="1031"/>
      <c r="BV123" s="1031">
        <v>10097881</v>
      </c>
      <c r="BW123" s="1031"/>
      <c r="BX123" s="1031"/>
      <c r="BY123" s="1031"/>
      <c r="BZ123" s="1031"/>
      <c r="CA123" s="1031">
        <v>9667353</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12.3</v>
      </c>
      <c r="BR124" s="1027"/>
      <c r="BS124" s="1027"/>
      <c r="BT124" s="1027"/>
      <c r="BU124" s="1027"/>
      <c r="BV124" s="1027">
        <v>12.3</v>
      </c>
      <c r="BW124" s="1027"/>
      <c r="BX124" s="1027"/>
      <c r="BY124" s="1027"/>
      <c r="BZ124" s="1027"/>
      <c r="CA124" s="1027">
        <v>32.1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1270634</v>
      </c>
      <c r="DH124" s="986"/>
      <c r="DI124" s="986"/>
      <c r="DJ124" s="986"/>
      <c r="DK124" s="987"/>
      <c r="DL124" s="985">
        <v>1203203</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6438</v>
      </c>
      <c r="AB128" s="1047"/>
      <c r="AC128" s="1047"/>
      <c r="AD128" s="1047"/>
      <c r="AE128" s="1048"/>
      <c r="AF128" s="1049">
        <v>3369</v>
      </c>
      <c r="AG128" s="1047"/>
      <c r="AH128" s="1047"/>
      <c r="AI128" s="1047"/>
      <c r="AJ128" s="1048"/>
      <c r="AK128" s="1049">
        <v>3572</v>
      </c>
      <c r="AL128" s="1047"/>
      <c r="AM128" s="1047"/>
      <c r="AN128" s="1047"/>
      <c r="AO128" s="1048"/>
      <c r="AP128" s="1050"/>
      <c r="AQ128" s="1051"/>
      <c r="AR128" s="1051"/>
      <c r="AS128" s="1051"/>
      <c r="AT128" s="1052"/>
      <c r="AU128" s="232"/>
      <c r="AV128" s="232"/>
      <c r="AW128" s="232"/>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3979464</v>
      </c>
      <c r="AB129" s="959"/>
      <c r="AC129" s="959"/>
      <c r="AD129" s="959"/>
      <c r="AE129" s="960"/>
      <c r="AF129" s="961">
        <v>3918497</v>
      </c>
      <c r="AG129" s="959"/>
      <c r="AH129" s="959"/>
      <c r="AI129" s="959"/>
      <c r="AJ129" s="960"/>
      <c r="AK129" s="961">
        <v>3932412</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608873</v>
      </c>
      <c r="AB130" s="959"/>
      <c r="AC130" s="959"/>
      <c r="AD130" s="959"/>
      <c r="AE130" s="960"/>
      <c r="AF130" s="961">
        <v>610726</v>
      </c>
      <c r="AG130" s="959"/>
      <c r="AH130" s="959"/>
      <c r="AI130" s="959"/>
      <c r="AJ130" s="960"/>
      <c r="AK130" s="961">
        <v>611965</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10.9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3370591</v>
      </c>
      <c r="AB131" s="986"/>
      <c r="AC131" s="986"/>
      <c r="AD131" s="986"/>
      <c r="AE131" s="987"/>
      <c r="AF131" s="985">
        <v>3307771</v>
      </c>
      <c r="AG131" s="986"/>
      <c r="AH131" s="986"/>
      <c r="AI131" s="986"/>
      <c r="AJ131" s="987"/>
      <c r="AK131" s="985">
        <v>3320447</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7"/>
      <c r="BF131" s="1084">
        <v>32.1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9.3525141440000006</v>
      </c>
      <c r="AB132" s="1097"/>
      <c r="AC132" s="1097"/>
      <c r="AD132" s="1097"/>
      <c r="AE132" s="1098"/>
      <c r="AF132" s="1099">
        <v>11.48985223</v>
      </c>
      <c r="AG132" s="1097"/>
      <c r="AH132" s="1097"/>
      <c r="AI132" s="1097"/>
      <c r="AJ132" s="1098"/>
      <c r="AK132" s="1099">
        <v>11.96796696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9.3000000000000007</v>
      </c>
      <c r="AB133" s="1080"/>
      <c r="AC133" s="1080"/>
      <c r="AD133" s="1080"/>
      <c r="AE133" s="1081"/>
      <c r="AF133" s="1079">
        <v>10.199999999999999</v>
      </c>
      <c r="AG133" s="1080"/>
      <c r="AH133" s="1080"/>
      <c r="AI133" s="1080"/>
      <c r="AJ133" s="1081"/>
      <c r="AK133" s="1079">
        <v>10.9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08kpFntAA4y3wdLydAt4AgP8azPQHr+XBbSwbuIgMYPsHH9IwECN9wPRWNLsfJS3CUcWqGx0jXWm3QHfM2J+Q==" saltValue="6bFbrX3RBarGkzlL4gyd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55"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30HQ+YBvBHdahtYsWM7aMSSF215Ekt1zbtPjv1Ac/9ISaN4JWDuhs5Ft6TRed5BaDUMKyW25lZzJmcrl7sqIA==" saltValue="0Cvh6VofhRlJkvBUBP9U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5" sqref="A5"/>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NbvcN5rE3p26GzhMiU0N3Jq5iZdJsw1chvuXt2mPPNNOvXIJVFBX5rxRrPGRMfpPauAM7buD6fWAlsWtmqfKw==" saltValue="FktfdlIVSQyPdLnDmU7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1072234</v>
      </c>
      <c r="AP9" s="281">
        <v>134382</v>
      </c>
      <c r="AQ9" s="282">
        <v>143042</v>
      </c>
      <c r="AR9" s="283">
        <v>-6.1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181716</v>
      </c>
      <c r="AP10" s="284">
        <v>22774</v>
      </c>
      <c r="AQ10" s="285">
        <v>17233</v>
      </c>
      <c r="AR10" s="286">
        <v>32.200000000000003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32224</v>
      </c>
      <c r="AP11" s="284">
        <v>4039</v>
      </c>
      <c r="AQ11" s="285">
        <v>1297</v>
      </c>
      <c r="AR11" s="286">
        <v>211.4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44651</v>
      </c>
      <c r="AP13" s="284">
        <v>5596</v>
      </c>
      <c r="AQ13" s="285">
        <v>5542</v>
      </c>
      <c r="AR13" s="286">
        <v>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t="s">
        <v>487</v>
      </c>
      <c r="AP14" s="284" t="s">
        <v>487</v>
      </c>
      <c r="AQ14" s="285">
        <v>2886</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-58231</v>
      </c>
      <c r="AP15" s="284">
        <v>-7298</v>
      </c>
      <c r="AQ15" s="285">
        <v>-8856</v>
      </c>
      <c r="AR15" s="286">
        <v>-17.600000000000001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1272594</v>
      </c>
      <c r="AP16" s="284">
        <v>159493</v>
      </c>
      <c r="AQ16" s="285">
        <v>161143</v>
      </c>
      <c r="AR16" s="286">
        <v>-1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11.78</v>
      </c>
      <c r="AP21" s="298">
        <v>14.02</v>
      </c>
      <c r="AQ21" s="299">
        <v>-2.2400000000000002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98.4</v>
      </c>
      <c r="AP22" s="303">
        <v>96.2</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755055</v>
      </c>
      <c r="AP32" s="312">
        <v>94630</v>
      </c>
      <c r="AQ32" s="313">
        <v>81691</v>
      </c>
      <c r="AR32" s="314">
        <v>15.8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216390</v>
      </c>
      <c r="AP35" s="312">
        <v>27120</v>
      </c>
      <c r="AQ35" s="313">
        <v>27672</v>
      </c>
      <c r="AR35" s="314">
        <v>-2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41482</v>
      </c>
      <c r="AP36" s="312">
        <v>5199</v>
      </c>
      <c r="AQ36" s="313">
        <v>4845</v>
      </c>
      <c r="AR36" s="314">
        <v>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487</v>
      </c>
      <c r="AP37" s="312" t="s">
        <v>487</v>
      </c>
      <c r="AQ37" s="313">
        <v>448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-3572</v>
      </c>
      <c r="AP39" s="312">
        <v>-448</v>
      </c>
      <c r="AQ39" s="313">
        <v>-1961</v>
      </c>
      <c r="AR39" s="314">
        <v>-77.2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-611965</v>
      </c>
      <c r="AP40" s="312">
        <v>-76697</v>
      </c>
      <c r="AQ40" s="313">
        <v>-75713</v>
      </c>
      <c r="AR40" s="314">
        <v>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397390</v>
      </c>
      <c r="AP41" s="312">
        <v>49804</v>
      </c>
      <c r="AQ41" s="313">
        <v>36985</v>
      </c>
      <c r="AR41" s="314">
        <v>34.700000000000003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1283369</v>
      </c>
      <c r="AN51" s="334">
        <v>149038</v>
      </c>
      <c r="AO51" s="335">
        <v>16.8</v>
      </c>
      <c r="AP51" s="336">
        <v>126262</v>
      </c>
      <c r="AQ51" s="337">
        <v>10</v>
      </c>
      <c r="AR51" s="338">
        <v>6.8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971809</v>
      </c>
      <c r="AN52" s="342">
        <v>112857</v>
      </c>
      <c r="AO52" s="343">
        <v>41.4</v>
      </c>
      <c r="AP52" s="344">
        <v>56769</v>
      </c>
      <c r="AQ52" s="345">
        <v>2.1</v>
      </c>
      <c r="AR52" s="346">
        <v>39.299999999999997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911977</v>
      </c>
      <c r="AN53" s="334">
        <v>107773</v>
      </c>
      <c r="AO53" s="335">
        <v>-27.7</v>
      </c>
      <c r="AP53" s="336">
        <v>126525</v>
      </c>
      <c r="AQ53" s="337">
        <v>0.2</v>
      </c>
      <c r="AR53" s="338">
        <v>-27.9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665231</v>
      </c>
      <c r="AN54" s="342">
        <v>78614</v>
      </c>
      <c r="AO54" s="343">
        <v>-30.3</v>
      </c>
      <c r="AP54" s="344">
        <v>67052</v>
      </c>
      <c r="AQ54" s="345">
        <v>18.100000000000001</v>
      </c>
      <c r="AR54" s="346">
        <v>-48.4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1590789</v>
      </c>
      <c r="AN55" s="334">
        <v>190811</v>
      </c>
      <c r="AO55" s="335">
        <v>77</v>
      </c>
      <c r="AP55" s="336">
        <v>122054</v>
      </c>
      <c r="AQ55" s="337">
        <v>-3.5</v>
      </c>
      <c r="AR55" s="338">
        <v>80.5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1271244</v>
      </c>
      <c r="AN56" s="342">
        <v>152482</v>
      </c>
      <c r="AO56" s="343">
        <v>94</v>
      </c>
      <c r="AP56" s="344">
        <v>68298</v>
      </c>
      <c r="AQ56" s="345">
        <v>1.9</v>
      </c>
      <c r="AR56" s="346">
        <v>92.1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1539829</v>
      </c>
      <c r="AN57" s="334">
        <v>187899</v>
      </c>
      <c r="AO57" s="335">
        <v>-1.5</v>
      </c>
      <c r="AP57" s="336">
        <v>111644</v>
      </c>
      <c r="AQ57" s="337">
        <v>-8.5</v>
      </c>
      <c r="AR57" s="338">
        <v>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1225096</v>
      </c>
      <c r="AN58" s="342">
        <v>149493</v>
      </c>
      <c r="AO58" s="343">
        <v>-2</v>
      </c>
      <c r="AP58" s="344">
        <v>66606</v>
      </c>
      <c r="AQ58" s="345">
        <v>-2.5</v>
      </c>
      <c r="AR58" s="346">
        <v>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1602795</v>
      </c>
      <c r="AN59" s="334">
        <v>200877</v>
      </c>
      <c r="AO59" s="335">
        <v>6.9</v>
      </c>
      <c r="AP59" s="336">
        <v>127917</v>
      </c>
      <c r="AQ59" s="337">
        <v>14.6</v>
      </c>
      <c r="AR59" s="338">
        <v>-7.7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1146655</v>
      </c>
      <c r="AN60" s="342">
        <v>143709</v>
      </c>
      <c r="AO60" s="343">
        <v>-3.9</v>
      </c>
      <c r="AP60" s="344">
        <v>69746</v>
      </c>
      <c r="AQ60" s="345">
        <v>4.7</v>
      </c>
      <c r="AR60" s="346">
        <v>-8.6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1385752</v>
      </c>
      <c r="AN61" s="349">
        <v>167280</v>
      </c>
      <c r="AO61" s="350">
        <v>14.3</v>
      </c>
      <c r="AP61" s="351">
        <v>122880</v>
      </c>
      <c r="AQ61" s="352">
        <v>2.6</v>
      </c>
      <c r="AR61" s="338">
        <v>11.7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1056007</v>
      </c>
      <c r="AN62" s="342">
        <v>127431</v>
      </c>
      <c r="AO62" s="343">
        <v>19.8</v>
      </c>
      <c r="AP62" s="344">
        <v>65694</v>
      </c>
      <c r="AQ62" s="345">
        <v>4.9000000000000004</v>
      </c>
      <c r="AR62" s="346">
        <v>14.9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74BIIian5gaGi2J0UNPLH0G72VgxT7s213h+BdL61/0Sna2/YFZf4QWmkTcAONlWkv2+L3l35i8JNLO/Dl5gA==" saltValue="mNx+PMxlq2GzyXznfpUw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3"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WKvUanCIjW7fGM1FR+67+5nqMxR+ZmgLetuNeKEyuOUqWQ4p5Q4lx8xy6taKwaZ2Eqlkglanv8lz9W7uebmXew==" saltValue="HncONs9plOafST0EEckZ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3"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h/TQuCp0xkyJp0r6GUlYYNLb8nqqLdhx1zHPobHdsw2AFhB5RJLvwdj82o6M2Sz7h0uL2K8rWoDwCGQGdA3tNw==" saltValue="LnUq4+0aLO4wJv4WoEkp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35.299999999999997</v>
      </c>
      <c r="G47" s="12">
        <v>26.54</v>
      </c>
      <c r="H47" s="12">
        <v>27</v>
      </c>
      <c r="I47" s="12">
        <v>29.17</v>
      </c>
      <c r="J47" s="13">
        <v>26.68</v>
      </c>
    </row>
    <row r="48" spans="2:10" ht="57.75" customHeight="1" x14ac:dyDescent="0.15">
      <c r="B48" s="14"/>
      <c r="C48" s="1141" t="s">
        <v>4</v>
      </c>
      <c r="D48" s="1141"/>
      <c r="E48" s="1142"/>
      <c r="F48" s="15">
        <v>4.17</v>
      </c>
      <c r="G48" s="16">
        <v>3.59</v>
      </c>
      <c r="H48" s="16">
        <v>3.45</v>
      </c>
      <c r="I48" s="16">
        <v>5.05</v>
      </c>
      <c r="J48" s="17">
        <v>4.96</v>
      </c>
    </row>
    <row r="49" spans="2:10" ht="57.75" customHeight="1" thickBot="1" x14ac:dyDescent="0.2">
      <c r="B49" s="18"/>
      <c r="C49" s="1143" t="s">
        <v>5</v>
      </c>
      <c r="D49" s="1143"/>
      <c r="E49" s="1144"/>
      <c r="F49" s="19" t="s">
        <v>530</v>
      </c>
      <c r="G49" s="20" t="s">
        <v>531</v>
      </c>
      <c r="H49" s="20">
        <v>1.74</v>
      </c>
      <c r="I49" s="20">
        <v>3.31</v>
      </c>
      <c r="J49" s="21" t="s">
        <v>532</v>
      </c>
    </row>
    <row r="50" spans="2:10" x14ac:dyDescent="0.15"/>
  </sheetData>
  <sheetProtection algorithmName="SHA-512" hashValue="Nxz9AFpcEOAMPmfhEliIDZH2DQPWdOdmoFzKZgzc6jmaTedFpNFtH7jdEDrvAOm2dWsgIgbRGaSCa/uAGkqDSw==" saltValue="Cad7lcA8MnNKUTBB4byk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2025-03-13T10:33:51Z</cp:lastPrinted>
  <dcterms:created xsi:type="dcterms:W3CDTF">2025-02-19T01:02:15Z</dcterms:created>
  <dcterms:modified xsi:type="dcterms:W3CDTF">2025-03-17T01:37:08Z</dcterms:modified>
  <cp:category/>
</cp:coreProperties>
</file>